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atagi/Desktop/"/>
    </mc:Choice>
  </mc:AlternateContent>
  <xr:revisionPtr revIDLastSave="0" documentId="13_ncr:1_{AB7EEAFA-B30A-A54B-8787-DECD4BDC498D}" xr6:coauthVersionLast="46" xr6:coauthVersionMax="46" xr10:uidLastSave="{00000000-0000-0000-0000-000000000000}"/>
  <bookViews>
    <workbookView xWindow="2980" yWindow="2020" windowWidth="28700" windowHeight="16040" xr2:uid="{00000000-000D-0000-FFFF-FFFF00000000}"/>
  </bookViews>
  <sheets>
    <sheet name="使用方法" sheetId="11" r:id="rId1"/>
    <sheet name="使用量" sheetId="1" r:id="rId2"/>
    <sheet name="単価" sheetId="3" r:id="rId3"/>
    <sheet name="契約金額" sheetId="9" r:id="rId4"/>
    <sheet name="使用料金" sheetId="2" r:id="rId5"/>
    <sheet name="月別使用料金" sheetId="4" r:id="rId6"/>
    <sheet name="月別使用量グラフ" sheetId="8" r:id="rId7"/>
    <sheet name="使用率グラフ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4" l="1"/>
  <c r="T3" i="4"/>
  <c r="T4" i="4" s="1"/>
  <c r="T5" i="4" l="1"/>
  <c r="A4" i="4"/>
  <c r="A3" i="4"/>
  <c r="P16" i="4"/>
  <c r="T6" i="4" l="1"/>
  <c r="A5" i="4"/>
  <c r="O14" i="4"/>
  <c r="I14" i="4"/>
  <c r="J14" i="4"/>
  <c r="K14" i="4"/>
  <c r="L14" i="4"/>
  <c r="E14" i="4"/>
  <c r="U5" i="4"/>
  <c r="N5" i="4" s="1"/>
  <c r="U4" i="4"/>
  <c r="N4" i="4" s="1"/>
  <c r="U3" i="4"/>
  <c r="C3" i="4" s="1"/>
  <c r="U2" i="4"/>
  <c r="D2" i="4" s="1"/>
  <c r="T7" i="4" l="1"/>
  <c r="A6" i="4"/>
  <c r="P2" i="4"/>
  <c r="P4" i="4"/>
  <c r="P5" i="4"/>
  <c r="C2" i="4"/>
  <c r="H2" i="4"/>
  <c r="F2" i="4"/>
  <c r="N2" i="4"/>
  <c r="H4" i="4"/>
  <c r="M2" i="4"/>
  <c r="B2" i="4"/>
  <c r="M5" i="4"/>
  <c r="F5" i="4"/>
  <c r="M4" i="4"/>
  <c r="F4" i="4"/>
  <c r="D3" i="4"/>
  <c r="H3" i="4"/>
  <c r="P3" i="4"/>
  <c r="M3" i="4"/>
  <c r="F3" i="4"/>
  <c r="N3" i="4"/>
  <c r="C5" i="4"/>
  <c r="D5" i="4"/>
  <c r="C4" i="4"/>
  <c r="B5" i="4"/>
  <c r="B4" i="4"/>
  <c r="B3" i="4"/>
  <c r="D4" i="4"/>
  <c r="H5" i="4"/>
  <c r="C8" i="2"/>
  <c r="E8" i="2" s="1"/>
  <c r="D7" i="2"/>
  <c r="C7" i="2"/>
  <c r="D6" i="2"/>
  <c r="C6" i="2"/>
  <c r="D5" i="2"/>
  <c r="C5" i="2"/>
  <c r="C4" i="2"/>
  <c r="E4" i="2" s="1"/>
  <c r="T8" i="4" l="1"/>
  <c r="A7" i="4"/>
  <c r="U6" i="4"/>
  <c r="Q2" i="4"/>
  <c r="R2" i="4" s="1"/>
  <c r="Q4" i="4"/>
  <c r="Q5" i="4"/>
  <c r="Q3" i="4"/>
  <c r="D9" i="2"/>
  <c r="C9" i="2"/>
  <c r="E5" i="2"/>
  <c r="E7" i="2"/>
  <c r="E6" i="2"/>
  <c r="P6" i="4" l="1"/>
  <c r="C6" i="4"/>
  <c r="H6" i="4"/>
  <c r="F6" i="4"/>
  <c r="N6" i="4"/>
  <c r="M6" i="4"/>
  <c r="B6" i="4"/>
  <c r="D6" i="4"/>
  <c r="T9" i="4"/>
  <c r="A8" i="4"/>
  <c r="U7" i="4"/>
  <c r="R3" i="4"/>
  <c r="S2" i="4"/>
  <c r="E9" i="2"/>
  <c r="P7" i="4" l="1"/>
  <c r="F7" i="4"/>
  <c r="D7" i="4"/>
  <c r="N7" i="4"/>
  <c r="M7" i="4"/>
  <c r="C7" i="4"/>
  <c r="H7" i="4"/>
  <c r="B7" i="4"/>
  <c r="T10" i="4"/>
  <c r="A9" i="4"/>
  <c r="U8" i="4"/>
  <c r="Q6" i="4"/>
  <c r="R4" i="4"/>
  <c r="S3" i="4"/>
  <c r="N8" i="4" l="1"/>
  <c r="F8" i="4"/>
  <c r="P8" i="4"/>
  <c r="C8" i="4"/>
  <c r="H8" i="4"/>
  <c r="B8" i="4"/>
  <c r="D8" i="4"/>
  <c r="M8" i="4"/>
  <c r="T11" i="4"/>
  <c r="A10" i="4"/>
  <c r="U9" i="4"/>
  <c r="Q7" i="4"/>
  <c r="R5" i="4"/>
  <c r="S4" i="4"/>
  <c r="Q8" i="4" l="1"/>
  <c r="C9" i="4"/>
  <c r="B9" i="4"/>
  <c r="P9" i="4"/>
  <c r="N9" i="4"/>
  <c r="H9" i="4"/>
  <c r="M9" i="4"/>
  <c r="D9" i="4"/>
  <c r="F9" i="4"/>
  <c r="T12" i="4"/>
  <c r="A11" i="4"/>
  <c r="U10" i="4"/>
  <c r="R6" i="4"/>
  <c r="S5" i="4"/>
  <c r="Q9" i="4" l="1"/>
  <c r="N10" i="4"/>
  <c r="C10" i="4"/>
  <c r="M10" i="4"/>
  <c r="H10" i="4"/>
  <c r="B10" i="4"/>
  <c r="D10" i="4"/>
  <c r="P10" i="4"/>
  <c r="F10" i="4"/>
  <c r="T13" i="4"/>
  <c r="A12" i="4"/>
  <c r="U11" i="4"/>
  <c r="R7" i="4"/>
  <c r="S6" i="4"/>
  <c r="Q10" i="4" l="1"/>
  <c r="T14" i="4"/>
  <c r="U13" i="4" s="1"/>
  <c r="M13" i="4" s="1"/>
  <c r="A13" i="4"/>
  <c r="H13" i="4"/>
  <c r="D13" i="4"/>
  <c r="N13" i="4"/>
  <c r="C13" i="4"/>
  <c r="F13" i="4"/>
  <c r="B13" i="4"/>
  <c r="U12" i="4"/>
  <c r="N11" i="4"/>
  <c r="H11" i="4"/>
  <c r="F11" i="4"/>
  <c r="D11" i="4"/>
  <c r="C11" i="4"/>
  <c r="P11" i="4"/>
  <c r="B11" i="4"/>
  <c r="M11" i="4"/>
  <c r="R8" i="4"/>
  <c r="S7" i="4"/>
  <c r="Q11" i="4" l="1"/>
  <c r="P12" i="4"/>
  <c r="N12" i="4"/>
  <c r="N14" i="4" s="1"/>
  <c r="M12" i="4"/>
  <c r="M14" i="4" s="1"/>
  <c r="B12" i="4"/>
  <c r="F12" i="4"/>
  <c r="F14" i="4" s="1"/>
  <c r="D12" i="4"/>
  <c r="D14" i="4" s="1"/>
  <c r="H12" i="4"/>
  <c r="H14" i="4" s="1"/>
  <c r="C12" i="4"/>
  <c r="C14" i="4" s="1"/>
  <c r="P13" i="4"/>
  <c r="R9" i="4"/>
  <c r="S8" i="4"/>
  <c r="Q12" i="4" l="1"/>
  <c r="P14" i="4"/>
  <c r="B14" i="4"/>
  <c r="Q13" i="4"/>
  <c r="R10" i="4"/>
  <c r="S9" i="4"/>
  <c r="Q14" i="4" l="1"/>
  <c r="Q16" i="4" s="1"/>
  <c r="R11" i="4"/>
  <c r="S10" i="4"/>
  <c r="R12" i="4" l="1"/>
  <c r="S11" i="4"/>
  <c r="R13" i="4" l="1"/>
  <c r="S13" i="4" s="1"/>
  <c r="S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" authorId="0" shapeId="0" xr:uid="{B6A95B81-5C15-9A40-BBD6-6031C8952558}">
      <text>
        <r>
          <rPr>
            <b/>
            <sz val="12"/>
            <color rgb="FF000000"/>
            <rFont val="Yu Gothic UI"/>
            <family val="3"/>
            <charset val="128"/>
          </rPr>
          <t>Tegaki Console</t>
        </r>
        <r>
          <rPr>
            <b/>
            <sz val="12"/>
            <color rgb="FF000000"/>
            <rFont val="メイリオ"/>
            <family val="2"/>
            <charset val="128"/>
          </rPr>
          <t>のダッシュボードからダウンロードした</t>
        </r>
        <r>
          <rPr>
            <b/>
            <sz val="12"/>
            <color rgb="FFFF0000"/>
            <rFont val="Yu Gothic UI"/>
            <family val="3"/>
            <charset val="128"/>
          </rPr>
          <t>CSV</t>
        </r>
        <r>
          <rPr>
            <b/>
            <sz val="12"/>
            <color rgb="FFFF0000"/>
            <rFont val="メイリオ"/>
            <family val="2"/>
            <charset val="128"/>
          </rPr>
          <t>ファイル</t>
        </r>
        <r>
          <rPr>
            <b/>
            <sz val="12"/>
            <color rgb="FF000000"/>
            <rFont val="メイリオ"/>
            <family val="2"/>
            <charset val="128"/>
          </rPr>
          <t>をコピー＆ペーストしご利用ください。</t>
        </r>
        <r>
          <rPr>
            <b/>
            <sz val="12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2"/>
            <color rgb="FF000000"/>
            <rFont val="メイリオ"/>
            <family val="2"/>
            <charset val="128"/>
          </rPr>
          <t>毎月このシートに追加すると今までの累計使用料金が確認できます。</t>
        </r>
      </text>
    </comment>
  </commentList>
</comments>
</file>

<file path=xl/sharedStrings.xml><?xml version="1.0" encoding="utf-8"?>
<sst xmlns="http://schemas.openxmlformats.org/spreadsheetml/2006/main" count="101" uniqueCount="67">
  <si>
    <t>date</t>
  </si>
  <si>
    <t>forms</t>
  </si>
  <si>
    <t>singleLinesEmpty</t>
  </si>
  <si>
    <t>singleLinesTotal</t>
  </si>
  <si>
    <t>singleLinesFromMultiline</t>
  </si>
  <si>
    <t>multiLinesFilled</t>
  </si>
  <si>
    <t>multiLinesEmpty</t>
  </si>
  <si>
    <t>multiLinesTotal</t>
  </si>
  <si>
    <t>boxedCharactersFilled</t>
  </si>
  <si>
    <t>boxedCharactersEmpty</t>
  </si>
  <si>
    <t>boxedCharactersTotal</t>
  </si>
  <si>
    <t>boxedCharactersFieldsEmpty</t>
  </si>
  <si>
    <t>boxedCharactersFieldsTotal</t>
  </si>
  <si>
    <t>checkboxes</t>
  </si>
  <si>
    <t>帳票(Console・Form APIのみ)</t>
    <phoneticPr fontId="4"/>
  </si>
  <si>
    <t>帳票(Console・Form APIのみ)/枚</t>
    <rPh sb="23" eb="24">
      <t xml:space="preserve">マイ </t>
    </rPh>
    <phoneticPr fontId="4"/>
  </si>
  <si>
    <t>単線(シングルライン)/行</t>
    <rPh sb="12" eb="13">
      <t xml:space="preserve">ギョウ </t>
    </rPh>
    <phoneticPr fontId="4"/>
  </si>
  <si>
    <t>複数行(マルチライン)/行</t>
    <rPh sb="0" eb="2">
      <t xml:space="preserve">フクスウギョウ </t>
    </rPh>
    <rPh sb="2" eb="3">
      <t xml:space="preserve">ギョウ </t>
    </rPh>
    <rPh sb="12" eb="13">
      <t xml:space="preserve">ギョウ </t>
    </rPh>
    <phoneticPr fontId="4"/>
  </si>
  <si>
    <t>ボックスキャラクター/項目</t>
    <rPh sb="11" eb="13">
      <t xml:space="preserve">コウモク </t>
    </rPh>
    <phoneticPr fontId="4"/>
  </si>
  <si>
    <t>チェックボックス/選択肢</t>
    <rPh sb="9" eb="12">
      <t xml:space="preserve">センタクシ </t>
    </rPh>
    <phoneticPr fontId="4"/>
  </si>
  <si>
    <t>空白/項目</t>
    <rPh sb="0" eb="2">
      <t xml:space="preserve">クウハク </t>
    </rPh>
    <rPh sb="3" eb="5">
      <t xml:space="preserve">コウモク </t>
    </rPh>
    <phoneticPr fontId="4"/>
  </si>
  <si>
    <t>項目名</t>
    <rPh sb="0" eb="3">
      <t xml:space="preserve">コウモクメイ </t>
    </rPh>
    <phoneticPr fontId="4"/>
  </si>
  <si>
    <t>単価</t>
    <rPh sb="0" eb="2">
      <t xml:space="preserve">タンカ </t>
    </rPh>
    <phoneticPr fontId="4"/>
  </si>
  <si>
    <t>※エントリープランをご契約のお客様の単価をデフォルトで入力しています。</t>
    <rPh sb="18" eb="20">
      <t xml:space="preserve">タンカ </t>
    </rPh>
    <rPh sb="27" eb="29">
      <t xml:space="preserve">ニュウリョク ヒツヨウニ オウジテ タンカ ヘンシュウ クダサイ </t>
    </rPh>
    <phoneticPr fontId="4"/>
  </si>
  <si>
    <t>記入済み</t>
    <rPh sb="0" eb="3">
      <t xml:space="preserve">キニュウズミ </t>
    </rPh>
    <phoneticPr fontId="4"/>
  </si>
  <si>
    <t>空白</t>
    <rPh sb="0" eb="2">
      <t xml:space="preserve">クウハク </t>
    </rPh>
    <phoneticPr fontId="4"/>
  </si>
  <si>
    <t>項目合計</t>
    <rPh sb="0" eb="4">
      <t xml:space="preserve">コウモクゴウケイ </t>
    </rPh>
    <phoneticPr fontId="4"/>
  </si>
  <si>
    <t>合計</t>
    <rPh sb="0" eb="2">
      <t xml:space="preserve">ゴウケイ </t>
    </rPh>
    <phoneticPr fontId="4"/>
  </si>
  <si>
    <t>singleLinesFilled</t>
    <phoneticPr fontId="4"/>
  </si>
  <si>
    <t>boxedCharactersFieldsFilled</t>
    <phoneticPr fontId="4"/>
  </si>
  <si>
    <t>　必要に応じて「単価」のシートから、ご契約のプランの単価に編集して下さい。</t>
    <rPh sb="8" eb="10">
      <t xml:space="preserve">タンカ </t>
    </rPh>
    <phoneticPr fontId="4"/>
  </si>
  <si>
    <t>項目別合計金額</t>
    <rPh sb="0" eb="5">
      <t>コウモク</t>
    </rPh>
    <rPh sb="5" eb="7">
      <t>キンガク</t>
    </rPh>
    <phoneticPr fontId="4"/>
  </si>
  <si>
    <t>月別合計金額</t>
    <rPh sb="0" eb="2">
      <t>ツキ</t>
    </rPh>
    <rPh sb="2" eb="4">
      <t>ゴウケイ</t>
    </rPh>
    <rPh sb="4" eb="6">
      <t>キンガク</t>
    </rPh>
    <phoneticPr fontId="4"/>
  </si>
  <si>
    <t>月別</t>
    <rPh sb="0" eb="2">
      <t>ツキ</t>
    </rPh>
    <phoneticPr fontId="4"/>
  </si>
  <si>
    <t>単線(シングルライン)/行　空白</t>
    <rPh sb="12" eb="13">
      <t xml:space="preserve">ギョウ </t>
    </rPh>
    <rPh sb="14" eb="16">
      <t>クウハク</t>
    </rPh>
    <phoneticPr fontId="4"/>
  </si>
  <si>
    <t>複数行(マルチライン)/行　空白</t>
    <rPh sb="0" eb="2">
      <t xml:space="preserve">フクスウギョウ </t>
    </rPh>
    <rPh sb="2" eb="3">
      <t xml:space="preserve">ギョウ </t>
    </rPh>
    <rPh sb="12" eb="13">
      <t xml:space="preserve">ギョウ </t>
    </rPh>
    <rPh sb="14" eb="16">
      <t>クウハク</t>
    </rPh>
    <phoneticPr fontId="4"/>
  </si>
  <si>
    <t>ボックスキャラクター/項目　空白</t>
    <rPh sb="11" eb="13">
      <t xml:space="preserve">コウモク </t>
    </rPh>
    <rPh sb="14" eb="16">
      <t>クウハク</t>
    </rPh>
    <phoneticPr fontId="4"/>
  </si>
  <si>
    <t>プラン名</t>
    <phoneticPr fontId="4"/>
  </si>
  <si>
    <t>エントリープラン</t>
    <phoneticPr fontId="4"/>
  </si>
  <si>
    <t>契約金額</t>
    <rPh sb="0" eb="4">
      <t xml:space="preserve">ケイヤクキンガク </t>
    </rPh>
    <phoneticPr fontId="4"/>
  </si>
  <si>
    <t>累積金額</t>
    <rPh sb="0" eb="2">
      <t xml:space="preserve">ルイセキ </t>
    </rPh>
    <rPh sb="2" eb="4">
      <t xml:space="preserve">キンガク </t>
    </rPh>
    <phoneticPr fontId="4"/>
  </si>
  <si>
    <t>使用率</t>
    <rPh sb="0" eb="3">
      <t xml:space="preserve">シヨウリツ 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</si>
  <si>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</si>
  <si>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</si>
  <si>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</si>
  <si>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</si>
  <si>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r>
      <t>Tegaki Consoleのダッシュボードから各月の利用量を</t>
    </r>
    <r>
      <rPr>
        <sz val="12"/>
        <color rgb="FFFF0000"/>
        <rFont val="メイリオ"/>
        <family val="2"/>
        <charset val="128"/>
        <scheme val="minor"/>
      </rPr>
      <t>CSVファイル</t>
    </r>
    <r>
      <rPr>
        <sz val="12"/>
        <color theme="1"/>
        <rFont val="メイリオ"/>
        <family val="2"/>
        <charset val="128"/>
        <scheme val="minor"/>
      </rPr>
      <t>でダウンロードします。</t>
    </r>
    <rPh sb="24" eb="26">
      <t>カクツキ</t>
    </rPh>
    <rPh sb="27" eb="30">
      <t>リヨウ</t>
    </rPh>
    <phoneticPr fontId="4"/>
  </si>
  <si>
    <t>ダウンロードしたCSVをこのファイルの『使用量』タブに貼り付けます。</t>
    <rPh sb="20" eb="23">
      <t>シヨウ</t>
    </rPh>
    <rPh sb="27" eb="28">
      <t>ハリツケ</t>
    </rPh>
    <phoneticPr fontId="4"/>
  </si>
  <si>
    <t>『単価』タブで各項目の単価を入力します。（デフォルトはエントリープランの単価が入力されています。）</t>
    <rPh sb="1" eb="3">
      <t>タンカ</t>
    </rPh>
    <rPh sb="8" eb="10">
      <t>コウモク</t>
    </rPh>
    <rPh sb="11" eb="13">
      <t>タンカ</t>
    </rPh>
    <rPh sb="14" eb="16">
      <t>ニュウリョク</t>
    </rPh>
    <rPh sb="36" eb="38">
      <t>タンカ</t>
    </rPh>
    <rPh sb="39" eb="41">
      <t>ニュウリョク</t>
    </rPh>
    <phoneticPr fontId="4"/>
  </si>
  <si>
    <t>『契約金額』タブでご契約の金額を入力します。（デフォルトはエントリープランの金額が入力されています。）</t>
    <rPh sb="1" eb="3">
      <t>ケイヤク</t>
    </rPh>
    <rPh sb="3" eb="5">
      <t>キn</t>
    </rPh>
    <rPh sb="13" eb="15">
      <t>キn</t>
    </rPh>
    <rPh sb="16" eb="18">
      <t>ニュウリョク</t>
    </rPh>
    <rPh sb="38" eb="40">
      <t>キンガク</t>
    </rPh>
    <rPh sb="41" eb="43">
      <t>ニュウリョク</t>
    </rPh>
    <phoneticPr fontId="4"/>
  </si>
  <si>
    <t>＜使用方法＞</t>
    <rPh sb="1" eb="5">
      <t>シヨウ</t>
    </rPh>
    <phoneticPr fontId="4"/>
  </si>
  <si>
    <t>＜見方＞</t>
    <rPh sb="1" eb="3">
      <t>ミカタ</t>
    </rPh>
    <phoneticPr fontId="4"/>
  </si>
  <si>
    <t>『使用料金』タブでは累計金額が表示されます。</t>
    <rPh sb="1" eb="3">
      <t>シヨウ</t>
    </rPh>
    <rPh sb="3" eb="5">
      <t>リョウ</t>
    </rPh>
    <rPh sb="10" eb="12">
      <t>ルイケイ</t>
    </rPh>
    <rPh sb="12" eb="14">
      <t>キンガク</t>
    </rPh>
    <rPh sb="15" eb="17">
      <t>ヒョウ</t>
    </rPh>
    <phoneticPr fontId="4"/>
  </si>
  <si>
    <t>『月別使用料金』タブでは各月の使用料金が表示されます。</t>
    <rPh sb="0" eb="1">
      <t>『』</t>
    </rPh>
    <rPh sb="1" eb="7">
      <t>ツキ</t>
    </rPh>
    <rPh sb="12" eb="13">
      <t xml:space="preserve">カク </t>
    </rPh>
    <rPh sb="13" eb="14">
      <t xml:space="preserve">ツキ </t>
    </rPh>
    <rPh sb="15" eb="19">
      <t>シヨウ</t>
    </rPh>
    <rPh sb="20" eb="22">
      <t>ヒョウ</t>
    </rPh>
    <phoneticPr fontId="4"/>
  </si>
  <si>
    <t>『月別使用量グラフ』では各月の使用料金をグラフが表示されます。</t>
    <rPh sb="1" eb="3">
      <t>ツキ</t>
    </rPh>
    <rPh sb="3" eb="6">
      <t>シヨウリョウ</t>
    </rPh>
    <rPh sb="12" eb="14">
      <t>カクツキ</t>
    </rPh>
    <rPh sb="15" eb="17">
      <t>シヨウ</t>
    </rPh>
    <rPh sb="17" eb="19">
      <t>リョウ</t>
    </rPh>
    <rPh sb="24" eb="26">
      <t>ヒョウ</t>
    </rPh>
    <phoneticPr fontId="4"/>
  </si>
  <si>
    <t>『使用率』グラフでは累計金額と使用率が表示されます。</t>
    <rPh sb="1" eb="4">
      <t>シヨウ</t>
    </rPh>
    <rPh sb="10" eb="14">
      <t>ルイケイ</t>
    </rPh>
    <rPh sb="15" eb="18">
      <t>シヨウ</t>
    </rPh>
    <rPh sb="19" eb="21">
      <t>ヒョウ</t>
    </rPh>
    <phoneticPr fontId="4"/>
  </si>
  <si>
    <t>スタンダードプラン</t>
    <phoneticPr fontId="4"/>
  </si>
  <si>
    <t>基本料金</t>
    <rPh sb="0" eb="4">
      <t>キホn</t>
    </rPh>
    <phoneticPr fontId="4"/>
  </si>
  <si>
    <t>＜各プランの基本料金及び単価※参考資料＞</t>
    <rPh sb="1" eb="2">
      <t xml:space="preserve">カク </t>
    </rPh>
    <rPh sb="6" eb="10">
      <t>キホn</t>
    </rPh>
    <rPh sb="10" eb="11">
      <t>オヨビ</t>
    </rPh>
    <rPh sb="12" eb="14">
      <t>タンカ</t>
    </rPh>
    <rPh sb="15" eb="19">
      <t>サンコウ</t>
    </rPh>
    <phoneticPr fontId="4"/>
  </si>
  <si>
    <t>＜『月別使用料金』タブの開始月変更方法＞</t>
    <rPh sb="2" eb="4">
      <t>ツキ</t>
    </rPh>
    <rPh sb="4" eb="8">
      <t>シヨウリョウ</t>
    </rPh>
    <rPh sb="12" eb="15">
      <t xml:space="preserve">カイシ </t>
    </rPh>
    <rPh sb="15" eb="19">
      <t>ヘンコウ</t>
    </rPh>
    <phoneticPr fontId="4"/>
  </si>
  <si>
    <t>非表示になっている[T][U]列を再表示します。</t>
    <rPh sb="0" eb="3">
      <t>ヒヒョウジ</t>
    </rPh>
    <rPh sb="15" eb="16">
      <t>レテゥ</t>
    </rPh>
    <rPh sb="17" eb="20">
      <t>サイヒョウ</t>
    </rPh>
    <phoneticPr fontId="4"/>
  </si>
  <si>
    <t>入力ができましたら、再度[T][U]列を非表示にしておきましょう。</t>
    <rPh sb="0" eb="2">
      <t>ニュウリョク</t>
    </rPh>
    <rPh sb="10" eb="12">
      <t>サイド</t>
    </rPh>
    <rPh sb="18" eb="19">
      <t>レテゥ</t>
    </rPh>
    <rPh sb="20" eb="23">
      <t>ヒヒョウ</t>
    </rPh>
    <phoneticPr fontId="4"/>
  </si>
  <si>
    <t>スタータープラン</t>
    <phoneticPr fontId="4"/>
  </si>
  <si>
    <t>　必要に応じてご契約のプランの単価に編集して下さい。（『使用方法』タブにて各プランの単価を表示しております。）</t>
    <rPh sb="28" eb="32">
      <t xml:space="preserve">シヨウホウホウ </t>
    </rPh>
    <rPh sb="37" eb="38">
      <t xml:space="preserve">カク </t>
    </rPh>
    <rPh sb="42" eb="44">
      <t xml:space="preserve">タンカヲ </t>
    </rPh>
    <rPh sb="45" eb="47">
      <t xml:space="preserve">ヒョウジシテオリマス。 </t>
    </rPh>
    <phoneticPr fontId="4"/>
  </si>
  <si>
    <t>　必要に応じてご契約のプランの基本料金に編集して下さい。（『使用方法』タブにて各プランの基本料金を表示しております。）</t>
    <rPh sb="28" eb="32">
      <t xml:space="preserve">シヨウホウホウ </t>
    </rPh>
    <rPh sb="37" eb="38">
      <t xml:space="preserve">カク </t>
    </rPh>
    <rPh sb="42" eb="44">
      <t xml:space="preserve">タンカヲ </t>
    </rPh>
    <rPh sb="45" eb="47">
      <t xml:space="preserve">ヒョウジシテオリマス。 </t>
    </rPh>
    <phoneticPr fontId="4"/>
  </si>
  <si>
    <t>[T2]セルに表示を開始したい月の開始日を入力します。（例：2021/1/1）</t>
    <rPh sb="7" eb="9">
      <t xml:space="preserve">ヒョウジヲ </t>
    </rPh>
    <rPh sb="10" eb="12">
      <t xml:space="preserve">カイシ </t>
    </rPh>
    <rPh sb="15" eb="16">
      <t xml:space="preserve">ツキ </t>
    </rPh>
    <rPh sb="17" eb="20">
      <t>カイセィ</t>
    </rPh>
    <rPh sb="21" eb="23">
      <t>ニュウリョク</t>
    </rPh>
    <rPh sb="28" eb="29">
      <t>レイ</t>
    </rPh>
    <phoneticPr fontId="4"/>
  </si>
  <si>
    <t>[T14]セルまでと[U]列の毎月の最終日が自動で表示されます。</t>
    <rPh sb="10" eb="12">
      <t>ジドウ</t>
    </rPh>
    <rPh sb="16" eb="17">
      <t>レテゥ</t>
    </rPh>
    <rPh sb="18" eb="20">
      <t>マイツキ</t>
    </rPh>
    <rPh sb="21" eb="24">
      <t>サイシュウ</t>
    </rPh>
    <rPh sb="25" eb="27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</si>
</sst>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&quot;¥&quot;#,##0.0;&quot;¥&quot;\-#,##0.0"/>
    <numFmt numFmtId="177" formatCode="yyyy\-mm\-dd;@"/>
    <numFmt numFmtId="178" formatCode="_ &quot;¥&quot;* #,##0.0_ ;_ &quot;¥&quot;* \-#,##0.0_ ;_ &quot;¥&quot;* &quot;-&quot;?_ ;_ @_ "/>
    <numFmt numFmtId="179" formatCode="0.0%"/>
    <numFmt numFmtId="180" formatCode="yyyy&quot;年&quot;m&quot;月&quot;;@"/>
  </numFmts>
  <fonts count="12">
    <font>
      <sz val="12"/>
      <color theme="1"/>
      <name val="メイリオ"/>
      <family val="2"/>
      <scheme val="minor"/>
    </font>
    <font>
      <sz val="12"/>
      <color theme="1"/>
      <name val="メイリオ"/>
      <family val="2"/>
      <charset val="128"/>
      <scheme val="minor"/>
    </font>
    <font>
      <sz val="12"/>
      <color theme="1"/>
      <name val="メイリオ"/>
      <family val="2"/>
      <charset val="128"/>
      <scheme val="minor"/>
    </font>
    <font>
      <sz val="12"/>
      <color theme="1"/>
      <name val="メイリオ"/>
      <family val="2"/>
      <charset val="128"/>
      <scheme val="minor"/>
    </font>
    <font>
      <sz val="6"/>
      <name val="メイリオ"/>
      <family val="3"/>
      <charset val="128"/>
      <scheme val="minor"/>
    </font>
    <font>
      <sz val="8"/>
      <color theme="1"/>
      <name val="メイリオ"/>
      <family val="2"/>
      <charset val="128"/>
    </font>
    <font>
      <sz val="12"/>
      <color theme="1"/>
      <name val="メイリオ"/>
      <family val="2"/>
      <scheme val="minor"/>
    </font>
    <font>
      <sz val="12"/>
      <color rgb="FFFF0000"/>
      <name val="メイリオ"/>
      <family val="2"/>
      <charset val="128"/>
      <scheme val="minor"/>
    </font>
    <font>
      <b/>
      <sz val="12"/>
      <color rgb="FF000000"/>
      <name val="Yu Gothic UI"/>
      <family val="3"/>
      <charset val="128"/>
    </font>
    <font>
      <b/>
      <sz val="12"/>
      <color rgb="FFFF0000"/>
      <name val="Yu Gothic UI"/>
      <family val="3"/>
      <charset val="128"/>
    </font>
    <font>
      <b/>
      <sz val="12"/>
      <color rgb="FF000000"/>
      <name val="メイリオ"/>
      <family val="2"/>
      <charset val="128"/>
    </font>
    <font>
      <b/>
      <sz val="12"/>
      <color rgb="FFFF0000"/>
      <name val="メイリオ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61">
    <xf numFmtId="0" fontId="0" fillId="0" borderId="0" xfId="0" applyNumberFormat="1"/>
    <xf numFmtId="176" fontId="0" fillId="0" borderId="3" xfId="0" applyNumberFormat="1" applyBorder="1"/>
    <xf numFmtId="0" fontId="0" fillId="0" borderId="0" xfId="0" applyNumberFormat="1" applyBorder="1"/>
    <xf numFmtId="176" fontId="0" fillId="0" borderId="0" xfId="0" applyNumberFormat="1" applyBorder="1" applyAlignment="1">
      <alignment horizontal="right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Border="1"/>
    <xf numFmtId="176" fontId="0" fillId="2" borderId="4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0" borderId="2" xfId="0" applyNumberFormat="1" applyBorder="1"/>
    <xf numFmtId="176" fontId="0" fillId="0" borderId="11" xfId="0" applyNumberFormat="1" applyBorder="1"/>
    <xf numFmtId="176" fontId="0" fillId="0" borderId="12" xfId="0" applyNumberFormat="1" applyBorder="1"/>
    <xf numFmtId="176" fontId="0" fillId="0" borderId="13" xfId="0" applyNumberFormat="1" applyBorder="1"/>
    <xf numFmtId="176" fontId="0" fillId="0" borderId="15" xfId="0" applyNumberFormat="1" applyBorder="1"/>
    <xf numFmtId="176" fontId="0" fillId="0" borderId="16" xfId="0" applyNumberFormat="1" applyBorder="1"/>
    <xf numFmtId="176" fontId="0" fillId="0" borderId="17" xfId="0" applyNumberFormat="1" applyBorder="1"/>
    <xf numFmtId="176" fontId="0" fillId="0" borderId="21" xfId="0" applyNumberFormat="1" applyBorder="1"/>
    <xf numFmtId="176" fontId="0" fillId="0" borderId="22" xfId="0" applyNumberFormat="1" applyBorder="1"/>
    <xf numFmtId="0" fontId="0" fillId="4" borderId="1" xfId="0" applyNumberFormat="1" applyFill="1" applyBorder="1"/>
    <xf numFmtId="0" fontId="0" fillId="5" borderId="8" xfId="0" applyNumberFormat="1" applyFill="1" applyBorder="1"/>
    <xf numFmtId="0" fontId="0" fillId="5" borderId="9" xfId="0" applyNumberFormat="1" applyFill="1" applyBorder="1"/>
    <xf numFmtId="0" fontId="0" fillId="5" borderId="10" xfId="0" applyNumberFormat="1" applyFill="1" applyBorder="1"/>
    <xf numFmtId="0" fontId="0" fillId="5" borderId="14" xfId="0" applyNumberFormat="1" applyFill="1" applyBorder="1"/>
    <xf numFmtId="0" fontId="0" fillId="6" borderId="18" xfId="0" applyNumberFormat="1" applyFill="1" applyBorder="1"/>
    <xf numFmtId="0" fontId="0" fillId="6" borderId="19" xfId="0" applyNumberFormat="1" applyFill="1" applyBorder="1"/>
    <xf numFmtId="0" fontId="0" fillId="6" borderId="20" xfId="0" applyNumberFormat="1" applyFill="1" applyBorder="1"/>
    <xf numFmtId="176" fontId="0" fillId="7" borderId="1" xfId="0" applyNumberFormat="1" applyFill="1" applyBorder="1"/>
    <xf numFmtId="0" fontId="0" fillId="0" borderId="0" xfId="0"/>
    <xf numFmtId="177" fontId="0" fillId="0" borderId="0" xfId="0" applyNumberFormat="1"/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8" borderId="2" xfId="0" applyNumberFormat="1" applyFill="1" applyBorder="1" applyAlignment="1">
      <alignment horizontal="center" vertical="center"/>
    </xf>
    <xf numFmtId="178" fontId="0" fillId="0" borderId="2" xfId="0" applyNumberFormat="1" applyBorder="1"/>
    <xf numFmtId="178" fontId="0" fillId="9" borderId="2" xfId="0" applyNumberFormat="1" applyFill="1" applyBorder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5" borderId="1" xfId="0" applyNumberFormat="1" applyFill="1" applyBorder="1"/>
    <xf numFmtId="5" fontId="0" fillId="3" borderId="4" xfId="0" applyNumberFormat="1" applyFill="1" applyBorder="1" applyAlignment="1">
      <alignment horizontal="center" vertical="center"/>
    </xf>
    <xf numFmtId="5" fontId="0" fillId="0" borderId="0" xfId="0" applyNumberFormat="1"/>
    <xf numFmtId="9" fontId="0" fillId="0" borderId="0" xfId="1" applyFont="1" applyAlignment="1"/>
    <xf numFmtId="0" fontId="0" fillId="8" borderId="2" xfId="0" applyNumberFormat="1" applyFill="1" applyBorder="1" applyAlignment="1">
      <alignment horizontal="center" vertical="center" wrapText="1"/>
    </xf>
    <xf numFmtId="0" fontId="0" fillId="0" borderId="2" xfId="0" applyNumberFormat="1" applyBorder="1"/>
    <xf numFmtId="179" fontId="0" fillId="0" borderId="2" xfId="1" applyNumberFormat="1" applyFont="1" applyBorder="1" applyAlignment="1"/>
    <xf numFmtId="0" fontId="3" fillId="0" borderId="0" xfId="0" applyNumberFormat="1" applyFont="1"/>
    <xf numFmtId="0" fontId="3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/>
    <xf numFmtId="0" fontId="0" fillId="0" borderId="1" xfId="0" applyNumberFormat="1" applyFill="1" applyBorder="1"/>
    <xf numFmtId="176" fontId="0" fillId="0" borderId="4" xfId="0" applyNumberFormat="1" applyFill="1" applyBorder="1" applyAlignment="1">
      <alignment horizontal="center" vertical="center"/>
    </xf>
    <xf numFmtId="0" fontId="0" fillId="0" borderId="8" xfId="0" applyNumberFormat="1" applyFill="1" applyBorder="1"/>
    <xf numFmtId="176" fontId="0" fillId="0" borderId="5" xfId="0" applyNumberFormat="1" applyFill="1" applyBorder="1" applyAlignment="1">
      <alignment horizontal="center" vertical="center"/>
    </xf>
    <xf numFmtId="0" fontId="0" fillId="0" borderId="9" xfId="0" applyNumberFormat="1" applyFill="1" applyBorder="1"/>
    <xf numFmtId="176" fontId="0" fillId="0" borderId="6" xfId="0" applyNumberFormat="1" applyFill="1" applyBorder="1" applyAlignment="1">
      <alignment horizontal="center" vertical="center"/>
    </xf>
    <xf numFmtId="0" fontId="0" fillId="0" borderId="23" xfId="0" applyNumberFormat="1" applyFill="1" applyBorder="1"/>
    <xf numFmtId="176" fontId="0" fillId="0" borderId="24" xfId="0" applyNumberFormat="1" applyFill="1" applyBorder="1" applyAlignment="1">
      <alignment horizontal="center" vertical="center"/>
    </xf>
    <xf numFmtId="14" fontId="0" fillId="0" borderId="2" xfId="0" applyNumberFormat="1" applyBorder="1"/>
    <xf numFmtId="0" fontId="2" fillId="0" borderId="1" xfId="0" applyNumberFormat="1" applyFont="1" applyFill="1" applyBorder="1"/>
    <xf numFmtId="14" fontId="0" fillId="10" borderId="2" xfId="0" applyNumberFormat="1" applyFill="1" applyBorder="1"/>
    <xf numFmtId="180" fontId="0" fillId="8" borderId="2" xfId="0" applyNumberFormat="1" applyFill="1" applyBorder="1" applyAlignment="1">
      <alignment horizontal="center" vertical="center"/>
    </xf>
    <xf numFmtId="14" fontId="0" fillId="11" borderId="2" xfId="0" applyNumberFormat="1" applyFill="1" applyBorder="1"/>
    <xf numFmtId="0" fontId="1" fillId="0" borderId="0" xfId="0" applyNumberFormat="1" applyFont="1"/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altLang="en-US"/>
              <a:t>月別利用料金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月別使用料金!$B$1</c:f>
              <c:strCache>
                <c:ptCount val="1"/>
                <c:pt idx="0">
                  <c:v>帳票(Console・Form APIのみ)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月別使用料金!$B$2:$B$13</c:f>
              <c:numCache>
                <c:formatCode>_ "¥"* #,##0.0_ ;_ "¥"* \-#,##0.0_ ;_ "¥"* "-"?_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D-1144-9873-8BB4E241B2A2}"/>
            </c:ext>
          </c:extLst>
        </c:ser>
        <c:ser>
          <c:idx val="1"/>
          <c:order val="1"/>
          <c:tx>
            <c:strRef>
              <c:f>月別使用料金!$C$1</c:f>
              <c:strCache>
                <c:ptCount val="1"/>
                <c:pt idx="0">
                  <c:v>単線(シングルライン)/行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月別使用料金!$C$2:$C$13</c:f>
              <c:numCache>
                <c:formatCode>_ "¥"* #,##0.0_ ;_ "¥"* \-#,##0.0_ ;_ "¥"* "-"?_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D-1144-9873-8BB4E241B2A2}"/>
            </c:ext>
          </c:extLst>
        </c:ser>
        <c:ser>
          <c:idx val="2"/>
          <c:order val="2"/>
          <c:tx>
            <c:strRef>
              <c:f>月別使用料金!$D$1</c:f>
              <c:strCache>
                <c:ptCount val="1"/>
                <c:pt idx="0">
                  <c:v>単線(シングルライン)/行　空白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月別使用料金!$D$2:$D$13</c:f>
              <c:numCache>
                <c:formatCode>_ "¥"* #,##0.0_ ;_ "¥"* \-#,##0.0_ ;_ "¥"* "-"?_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D-1144-9873-8BB4E241B2A2}"/>
            </c:ext>
          </c:extLst>
        </c:ser>
        <c:ser>
          <c:idx val="3"/>
          <c:order val="3"/>
          <c:tx>
            <c:strRef>
              <c:f>月別使用料金!$E$1</c:f>
              <c:strCache>
                <c:ptCount val="1"/>
                <c:pt idx="0">
                  <c:v>singleLinesTotal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月別使用料金!$E$2:$E$13</c:f>
            </c:numRef>
          </c:val>
          <c:extLst>
            <c:ext xmlns:c16="http://schemas.microsoft.com/office/drawing/2014/chart" uri="{C3380CC4-5D6E-409C-BE32-E72D297353CC}">
              <c16:uniqueId val="{00000003-D5AD-1144-9873-8BB4E241B2A2}"/>
            </c:ext>
          </c:extLst>
        </c:ser>
        <c:ser>
          <c:idx val="4"/>
          <c:order val="4"/>
          <c:tx>
            <c:strRef>
              <c:f>月別使用料金!$F$1</c:f>
              <c:strCache>
                <c:ptCount val="1"/>
                <c:pt idx="0">
                  <c:v>複数行(マルチライン)/行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月別使用料金!$F$2:$F$13</c:f>
              <c:numCache>
                <c:formatCode>_ "¥"* #,##0.0_ ;_ "¥"* \-#,##0.0_ ;_ "¥"* "-"?_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AD-1144-9873-8BB4E241B2A2}"/>
            </c:ext>
          </c:extLst>
        </c:ser>
        <c:ser>
          <c:idx val="5"/>
          <c:order val="5"/>
          <c:tx>
            <c:strRef>
              <c:f>月別使用料金!$G$1</c:f>
              <c:strCache>
                <c:ptCount val="1"/>
                <c:pt idx="0">
                  <c:v>multiLinesFilled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月別使用料金!$G$2:$G$13</c:f>
            </c:numRef>
          </c:val>
          <c:extLst>
            <c:ext xmlns:c16="http://schemas.microsoft.com/office/drawing/2014/chart" uri="{C3380CC4-5D6E-409C-BE32-E72D297353CC}">
              <c16:uniqueId val="{00000005-D5AD-1144-9873-8BB4E241B2A2}"/>
            </c:ext>
          </c:extLst>
        </c:ser>
        <c:ser>
          <c:idx val="6"/>
          <c:order val="6"/>
          <c:tx>
            <c:strRef>
              <c:f>月別使用料金!$H$1</c:f>
              <c:strCache>
                <c:ptCount val="1"/>
                <c:pt idx="0">
                  <c:v>複数行(マルチライン)/行　空白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月別使用料金!$H$2:$H$13</c:f>
              <c:numCache>
                <c:formatCode>_ "¥"* #,##0.0_ ;_ "¥"* \-#,##0.0_ ;_ "¥"* "-"?_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AD-1144-9873-8BB4E241B2A2}"/>
            </c:ext>
          </c:extLst>
        </c:ser>
        <c:ser>
          <c:idx val="7"/>
          <c:order val="7"/>
          <c:tx>
            <c:strRef>
              <c:f>月別使用料金!$I$1</c:f>
              <c:strCache>
                <c:ptCount val="1"/>
                <c:pt idx="0">
                  <c:v>multiLinesTotal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月別使用料金!$I$2:$I$13</c:f>
            </c:numRef>
          </c:val>
          <c:extLst>
            <c:ext xmlns:c16="http://schemas.microsoft.com/office/drawing/2014/chart" uri="{C3380CC4-5D6E-409C-BE32-E72D297353CC}">
              <c16:uniqueId val="{00000007-D5AD-1144-9873-8BB4E241B2A2}"/>
            </c:ext>
          </c:extLst>
        </c:ser>
        <c:ser>
          <c:idx val="8"/>
          <c:order val="8"/>
          <c:tx>
            <c:strRef>
              <c:f>月別使用料金!$J$1</c:f>
              <c:strCache>
                <c:ptCount val="1"/>
                <c:pt idx="0">
                  <c:v>boxedCharactersFilled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月別使用料金!$J$2:$J$13</c:f>
            </c:numRef>
          </c:val>
          <c:extLst>
            <c:ext xmlns:c16="http://schemas.microsoft.com/office/drawing/2014/chart" uri="{C3380CC4-5D6E-409C-BE32-E72D297353CC}">
              <c16:uniqueId val="{00000008-D5AD-1144-9873-8BB4E241B2A2}"/>
            </c:ext>
          </c:extLst>
        </c:ser>
        <c:ser>
          <c:idx val="9"/>
          <c:order val="9"/>
          <c:tx>
            <c:strRef>
              <c:f>月別使用料金!$K$1</c:f>
              <c:strCache>
                <c:ptCount val="1"/>
                <c:pt idx="0">
                  <c:v>boxedCharactersEmpty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月別使用料金!$K$2:$K$13</c:f>
            </c:numRef>
          </c:val>
          <c:extLst>
            <c:ext xmlns:c16="http://schemas.microsoft.com/office/drawing/2014/chart" uri="{C3380CC4-5D6E-409C-BE32-E72D297353CC}">
              <c16:uniqueId val="{00000009-D5AD-1144-9873-8BB4E241B2A2}"/>
            </c:ext>
          </c:extLst>
        </c:ser>
        <c:ser>
          <c:idx val="10"/>
          <c:order val="10"/>
          <c:tx>
            <c:strRef>
              <c:f>月別使用料金!$L$1</c:f>
              <c:strCache>
                <c:ptCount val="1"/>
                <c:pt idx="0">
                  <c:v>boxedCharactersTotal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月別使用料金!$L$2:$L$13</c:f>
            </c:numRef>
          </c:val>
          <c:extLst>
            <c:ext xmlns:c16="http://schemas.microsoft.com/office/drawing/2014/chart" uri="{C3380CC4-5D6E-409C-BE32-E72D297353CC}">
              <c16:uniqueId val="{0000000A-D5AD-1144-9873-8BB4E241B2A2}"/>
            </c:ext>
          </c:extLst>
        </c:ser>
        <c:ser>
          <c:idx val="11"/>
          <c:order val="11"/>
          <c:tx>
            <c:strRef>
              <c:f>月別使用料金!$M$1</c:f>
              <c:strCache>
                <c:ptCount val="1"/>
                <c:pt idx="0">
                  <c:v>ボックスキャラクター/項目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月別使用料金!$M$2:$M$13</c:f>
              <c:numCache>
                <c:formatCode>_ "¥"* #,##0.0_ ;_ "¥"* \-#,##0.0_ ;_ "¥"* "-"?_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AD-1144-9873-8BB4E241B2A2}"/>
            </c:ext>
          </c:extLst>
        </c:ser>
        <c:ser>
          <c:idx val="12"/>
          <c:order val="12"/>
          <c:tx>
            <c:strRef>
              <c:f>月別使用料金!$N$1</c:f>
              <c:strCache>
                <c:ptCount val="1"/>
                <c:pt idx="0">
                  <c:v>ボックスキャラクター/項目　空白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月別使用料金!$N$2:$N$13</c:f>
              <c:numCache>
                <c:formatCode>_ "¥"* #,##0.0_ ;_ "¥"* \-#,##0.0_ ;_ "¥"* "-"?_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AD-1144-9873-8BB4E241B2A2}"/>
            </c:ext>
          </c:extLst>
        </c:ser>
        <c:ser>
          <c:idx val="13"/>
          <c:order val="13"/>
          <c:tx>
            <c:strRef>
              <c:f>月別使用料金!$O$1</c:f>
              <c:strCache>
                <c:ptCount val="1"/>
                <c:pt idx="0">
                  <c:v>boxedCharactersFieldsTotal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月別使用料金!$O$2:$O$13</c:f>
            </c:numRef>
          </c:val>
          <c:extLst>
            <c:ext xmlns:c16="http://schemas.microsoft.com/office/drawing/2014/chart" uri="{C3380CC4-5D6E-409C-BE32-E72D297353CC}">
              <c16:uniqueId val="{00000011-D5AD-1144-9873-8BB4E241B2A2}"/>
            </c:ext>
          </c:extLst>
        </c:ser>
        <c:ser>
          <c:idx val="14"/>
          <c:order val="14"/>
          <c:tx>
            <c:strRef>
              <c:f>月別使用料金!$P$1</c:f>
              <c:strCache>
                <c:ptCount val="1"/>
                <c:pt idx="0">
                  <c:v>チェックボックス/選択肢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月別使用料金!$P$2:$P$13</c:f>
              <c:numCache>
                <c:formatCode>_ "¥"* #,##0.0_ ;_ "¥"* \-#,##0.0_ ;_ "¥"* "-"?_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AD-1144-9873-8BB4E241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717816048"/>
        <c:axId val="717814336"/>
      </c:barChart>
      <c:dateAx>
        <c:axId val="717816048"/>
        <c:scaling>
          <c:orientation val="minMax"/>
        </c:scaling>
        <c:delete val="0"/>
        <c:axPos val="b"/>
        <c:numFmt formatCode="yyyy&quot;年&quot;m&quot;月&quot;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7814336"/>
        <c:crosses val="autoZero"/>
        <c:auto val="1"/>
        <c:lblOffset val="100"/>
        <c:baseTimeUnit val="months"/>
      </c:dateAx>
      <c:valAx>
        <c:axId val="71781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_ &quot;¥&quot;* #,##0.0_ ;_ &quot;¥&quot;* \-#,##0.0_ ;_ &quot;¥&quot;* &quot;-&quot;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7816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使用率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月別使用料金!$R$1</c:f>
              <c:strCache>
                <c:ptCount val="1"/>
                <c:pt idx="0">
                  <c:v>累積金額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月別使用料金!$R$2:$R$13</c:f>
              <c:numCache>
                <c:formatCode>_ "¥"* #,##0.0_ ;_ "¥"* \-#,##0.0_ ;_ "¥"* "-"?_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3-EC44-B226-ADF69BD5870D}"/>
            </c:ext>
          </c:extLst>
        </c:ser>
        <c:ser>
          <c:idx val="1"/>
          <c:order val="1"/>
          <c:tx>
            <c:strRef>
              <c:f>月別使用料金!$T$1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月別使用料金!$T$2:$T$13</c:f>
            </c:numRef>
          </c:val>
          <c:extLst>
            <c:ext xmlns:c16="http://schemas.microsoft.com/office/drawing/2014/chart" uri="{C3380CC4-5D6E-409C-BE32-E72D297353CC}">
              <c16:uniqueId val="{00000001-79F3-EC44-B226-ADF69BD5870D}"/>
            </c:ext>
          </c:extLst>
        </c:ser>
        <c:ser>
          <c:idx val="2"/>
          <c:order val="2"/>
          <c:tx>
            <c:strRef>
              <c:f>月別使用料金!$U$1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月別使用料金!$U$2:$U$13</c:f>
            </c:numRef>
          </c:val>
          <c:extLst>
            <c:ext xmlns:c16="http://schemas.microsoft.com/office/drawing/2014/chart" uri="{C3380CC4-5D6E-409C-BE32-E72D297353CC}">
              <c16:uniqueId val="{00000002-79F3-EC44-B226-ADF69BD58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217599"/>
        <c:axId val="479752943"/>
      </c:barChart>
      <c:lineChart>
        <c:grouping val="standard"/>
        <c:varyColors val="0"/>
        <c:ser>
          <c:idx val="3"/>
          <c:order val="3"/>
          <c:tx>
            <c:strRef>
              <c:f>月別使用料金!$S$1</c:f>
              <c:strCache>
                <c:ptCount val="1"/>
                <c:pt idx="0">
                  <c:v>使用率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月別使用料金!$A$2:$A$13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月別使用料金!$S$2:$S$13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F3-EC44-B226-ADF69BD58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068975"/>
        <c:axId val="925032527"/>
      </c:lineChart>
      <c:dateAx>
        <c:axId val="479217599"/>
        <c:scaling>
          <c:orientation val="minMax"/>
        </c:scaling>
        <c:delete val="0"/>
        <c:axPos val="b"/>
        <c:numFmt formatCode="yyyy&quot;年&quot;m&quot;月&quot;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9752943"/>
        <c:crosses val="autoZero"/>
        <c:auto val="1"/>
        <c:lblOffset val="100"/>
        <c:baseTimeUnit val="months"/>
      </c:dateAx>
      <c:valAx>
        <c:axId val="479752943"/>
        <c:scaling>
          <c:orientation val="minMax"/>
          <c:max val="9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¥&quot;* #,##0.0_ ;_ &quot;¥&quot;* \-#,##0.0_ ;_ &quot;¥&quot;* &quot;-&quot;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9217599"/>
        <c:crosses val="autoZero"/>
        <c:crossBetween val="between"/>
      </c:valAx>
      <c:valAx>
        <c:axId val="925032527"/>
        <c:scaling>
          <c:orientation val="minMax"/>
          <c:max val="1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5068975"/>
        <c:crosses val="max"/>
        <c:crossBetween val="between"/>
      </c:valAx>
      <c:dateAx>
        <c:axId val="925068975"/>
        <c:scaling>
          <c:orientation val="minMax"/>
        </c:scaling>
        <c:delete val="1"/>
        <c:axPos val="b"/>
        <c:numFmt formatCode="yyyy&quot;年&quot;m&quot;月&quot;;@" sourceLinked="1"/>
        <c:majorTickMark val="none"/>
        <c:minorTickMark val="none"/>
        <c:tickLblPos val="nextTo"/>
        <c:crossAx val="92503252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575734</xdr:colOff>
      <xdr:row>0</xdr:row>
      <xdr:rowOff>0</xdr:rowOff>
    </xdr:from>
    <xdr:to>
      <xdr:col>17</xdr:col>
      <xdr:colOff>829734</xdr:colOff>
      <xdr:row>45</xdr:row>
      <xdr:rowOff>16932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53D1B92-C08F-4E45-9025-C8AE6FCE4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253999</xdr:rowOff>
    </xdr:from>
    <xdr:to>
      <xdr:col>16</xdr:col>
      <xdr:colOff>355600</xdr:colOff>
      <xdr:row>36</xdr:row>
      <xdr:rowOff>186266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EF86298-0D3E-A34B-8C70-CE027A9C8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イオン">
  <a:themeElements>
    <a:clrScheme name="黄緑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イオン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イオン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B986-4964-8C4B-B8FB-43A786526546}">
  <sheetPr>
    <tabColor theme="2" tint="-0.249977111117893"/>
  </sheetPr>
  <dimension ref="A2:E29"/>
  <sheetViews>
    <sheetView tabSelected="1" workbookViewId="0"/>
  </sheetViews>
  <sheetFormatPr baseColWidth="10" defaultColWidth="10.7109375" defaultRowHeight="20"/>
  <cols>
    <col min="1" max="1" width="4.42578125" style="44" customWidth="1"/>
    <col min="2" max="2" width="30" style="44" customWidth="1"/>
    <col min="3" max="3" width="15.7109375" style="44" bestFit="1" customWidth="1"/>
    <col min="4" max="5" width="17.5703125" style="44" bestFit="1" customWidth="1"/>
    <col min="6" max="16384" width="10.7109375" style="44"/>
  </cols>
  <sheetData>
    <row r="2" spans="1:2">
      <c r="A2" s="44" t="s">
        <v>50</v>
      </c>
    </row>
    <row r="3" spans="1:2">
      <c r="A3" s="45" t="s">
        <v>42</v>
      </c>
      <c r="B3" s="44" t="s">
        <v>46</v>
      </c>
    </row>
    <row r="4" spans="1:2">
      <c r="A4" s="45" t="s">
        <v>43</v>
      </c>
      <c r="B4" s="44" t="s">
        <v>47</v>
      </c>
    </row>
    <row r="5" spans="1:2">
      <c r="A5" s="45" t="s">
        <v>44</v>
      </c>
      <c r="B5" s="44" t="s">
        <v>48</v>
      </c>
    </row>
    <row r="6" spans="1:2">
      <c r="A6" s="45" t="s">
        <v>45</v>
      </c>
      <c r="B6" s="44" t="s">
        <v>49</v>
      </c>
    </row>
    <row r="8" spans="1:2">
      <c r="A8" s="44" t="s">
        <v>51</v>
      </c>
    </row>
    <row r="9" spans="1:2">
      <c r="A9" s="44" t="s">
        <v>52</v>
      </c>
    </row>
    <row r="10" spans="1:2">
      <c r="A10" s="44" t="s">
        <v>53</v>
      </c>
    </row>
    <row r="11" spans="1:2">
      <c r="A11" s="44" t="s">
        <v>54</v>
      </c>
    </row>
    <row r="12" spans="1:2">
      <c r="A12" s="44" t="s">
        <v>55</v>
      </c>
    </row>
    <row r="14" spans="1:2">
      <c r="A14" s="44" t="s">
        <v>59</v>
      </c>
    </row>
    <row r="15" spans="1:2">
      <c r="A15" s="45" t="s">
        <v>42</v>
      </c>
      <c r="B15" s="44" t="s">
        <v>60</v>
      </c>
    </row>
    <row r="16" spans="1:2">
      <c r="A16" s="45" t="s">
        <v>43</v>
      </c>
      <c r="B16" s="60" t="s">
        <v>65</v>
      </c>
    </row>
    <row r="17" spans="1:5">
      <c r="A17" s="45" t="s">
        <v>44</v>
      </c>
      <c r="B17" s="60" t="s">
        <v>66</v>
      </c>
    </row>
    <row r="18" spans="1:5">
      <c r="A18" s="45" t="s">
        <v>45</v>
      </c>
      <c r="B18" s="44" t="s">
        <v>61</v>
      </c>
    </row>
    <row r="20" spans="1:5" ht="21" thickBot="1">
      <c r="A20" s="44" t="s">
        <v>58</v>
      </c>
    </row>
    <row r="21" spans="1:5" ht="21" thickBot="1">
      <c r="B21" s="46"/>
      <c r="C21" s="56" t="s">
        <v>62</v>
      </c>
      <c r="D21" s="46" t="s">
        <v>38</v>
      </c>
      <c r="E21" s="46" t="s">
        <v>56</v>
      </c>
    </row>
    <row r="22" spans="1:5" ht="21" thickBot="1">
      <c r="B22" s="47" t="s">
        <v>57</v>
      </c>
      <c r="C22" s="48">
        <v>360000</v>
      </c>
      <c r="D22" s="48">
        <v>960000</v>
      </c>
      <c r="E22" s="48">
        <v>2400000</v>
      </c>
    </row>
    <row r="23" spans="1:5">
      <c r="B23" s="49" t="s">
        <v>21</v>
      </c>
      <c r="C23" s="50" t="s">
        <v>22</v>
      </c>
      <c r="D23" s="50" t="s">
        <v>22</v>
      </c>
      <c r="E23" s="50" t="s">
        <v>22</v>
      </c>
    </row>
    <row r="24" spans="1:5">
      <c r="B24" s="51" t="s">
        <v>15</v>
      </c>
      <c r="C24" s="52">
        <v>1.2</v>
      </c>
      <c r="D24" s="52">
        <v>1</v>
      </c>
      <c r="E24" s="52">
        <v>0.9</v>
      </c>
    </row>
    <row r="25" spans="1:5">
      <c r="B25" s="51" t="s">
        <v>16</v>
      </c>
      <c r="C25" s="52">
        <v>1.2</v>
      </c>
      <c r="D25" s="52">
        <v>1</v>
      </c>
      <c r="E25" s="52">
        <v>0.9</v>
      </c>
    </row>
    <row r="26" spans="1:5">
      <c r="B26" s="51" t="s">
        <v>17</v>
      </c>
      <c r="C26" s="52">
        <v>1.6</v>
      </c>
      <c r="D26" s="52">
        <v>1.4</v>
      </c>
      <c r="E26" s="52">
        <v>1.3</v>
      </c>
    </row>
    <row r="27" spans="1:5">
      <c r="B27" s="51" t="s">
        <v>18</v>
      </c>
      <c r="C27" s="52">
        <v>1.2</v>
      </c>
      <c r="D27" s="52">
        <v>1</v>
      </c>
      <c r="E27" s="52">
        <v>0.9</v>
      </c>
    </row>
    <row r="28" spans="1:5">
      <c r="B28" s="51" t="s">
        <v>19</v>
      </c>
      <c r="C28" s="52">
        <v>0.1</v>
      </c>
      <c r="D28" s="52">
        <v>0.1</v>
      </c>
      <c r="E28" s="52">
        <v>0.1</v>
      </c>
    </row>
    <row r="29" spans="1:5" ht="21" thickBot="1">
      <c r="B29" s="53" t="s">
        <v>20</v>
      </c>
      <c r="C29" s="54">
        <v>0.1</v>
      </c>
      <c r="D29" s="54">
        <v>0.1</v>
      </c>
      <c r="E29" s="54">
        <v>0.1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G178"/>
  <sheetViews>
    <sheetView zoomScale="81" workbookViewId="0">
      <selection activeCell="A2" sqref="A2"/>
    </sheetView>
  </sheetViews>
  <sheetFormatPr baseColWidth="10" defaultColWidth="10.85546875" defaultRowHeight="20"/>
  <cols>
    <col min="1" max="1" width="11.85546875" style="29" customWidth="1"/>
    <col min="2" max="2" width="9.85546875" customWidth="1"/>
    <col min="3" max="3" width="19.85546875" customWidth="1"/>
    <col min="4" max="5" width="18.85546875" customWidth="1"/>
    <col min="6" max="6" width="28.85546875" customWidth="1"/>
    <col min="7" max="7" width="18.85546875" customWidth="1"/>
    <col min="8" max="9" width="17.85546875" customWidth="1"/>
    <col min="10" max="10" width="24.85546875" customWidth="1"/>
    <col min="11" max="12" width="23.85546875" customWidth="1"/>
    <col min="13" max="13" width="31.85546875" customWidth="1"/>
    <col min="14" max="15" width="30.85546875" customWidth="1"/>
    <col min="16" max="16" width="11.85546875" customWidth="1"/>
    <col min="20" max="20" width="7" customWidth="1"/>
    <col min="21" max="21" width="16.42578125" customWidth="1"/>
    <col min="22" max="22" width="17.28515625" customWidth="1"/>
    <col min="23" max="23" width="16" hidden="1" customWidth="1"/>
    <col min="24" max="24" width="4.7109375" hidden="1" customWidth="1"/>
    <col min="25" max="25" width="15.5703125" customWidth="1"/>
    <col min="26" max="26" width="16.28515625" customWidth="1"/>
    <col min="27" max="27" width="15.28515625" hidden="1" customWidth="1"/>
    <col min="28" max="28" width="21.85546875" customWidth="1"/>
    <col min="29" max="29" width="22.5703125" customWidth="1"/>
    <col min="30" max="30" width="21.5703125" hidden="1" customWidth="1"/>
    <col min="31" max="31" width="27.5703125" hidden="1" customWidth="1"/>
    <col min="32" max="32" width="28.42578125" hidden="1" customWidth="1"/>
    <col min="33" max="33" width="27.28515625" hidden="1" customWidth="1"/>
    <col min="34" max="34" width="11.85546875" customWidth="1"/>
    <col min="35" max="36" width="10.28515625" bestFit="1" customWidth="1"/>
  </cols>
  <sheetData>
    <row r="1" spans="1:16">
      <c r="A1" s="29" t="s">
        <v>0</v>
      </c>
      <c r="B1" s="28" t="s">
        <v>1</v>
      </c>
      <c r="C1" s="28" t="s">
        <v>28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28" t="s">
        <v>7</v>
      </c>
      <c r="J1" s="28" t="s">
        <v>8</v>
      </c>
      <c r="K1" s="28" t="s">
        <v>9</v>
      </c>
      <c r="L1" s="28" t="s">
        <v>10</v>
      </c>
      <c r="M1" s="28" t="s">
        <v>29</v>
      </c>
      <c r="N1" s="28" t="s">
        <v>11</v>
      </c>
      <c r="O1" s="28" t="s">
        <v>12</v>
      </c>
      <c r="P1" s="28" t="s">
        <v>13</v>
      </c>
    </row>
    <row r="2" spans="1:16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6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6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6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6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6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6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6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1:16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1:16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1:16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</row>
    <row r="49" spans="1:16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1:16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</row>
    <row r="51" spans="1:16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1:16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</row>
    <row r="54" spans="1:16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</row>
    <row r="55" spans="1:16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</row>
    <row r="56" spans="1:16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1:16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1:16">
      <c r="A58" s="35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1:16">
      <c r="A59" s="3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1:16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1:16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1:16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>
      <c r="A63" s="35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16">
      <c r="A64" s="35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1:16">
      <c r="A65" s="35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7" spans="1:16">
      <c r="A67" s="35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</row>
    <row r="68" spans="1:16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1:16">
      <c r="A69" s="35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1:16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1:16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>
      <c r="A72" s="35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>
      <c r="A73" s="35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1:16">
      <c r="A74" s="35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>
      <c r="A75" s="35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1:16">
      <c r="A76" s="35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1:16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6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>
      <c r="A79" s="35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1:16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</row>
    <row r="81" spans="1:16">
      <c r="A81" s="35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</row>
    <row r="82" spans="1:16">
      <c r="A82" s="3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</row>
    <row r="83" spans="1:16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</row>
    <row r="84" spans="1:16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>
      <c r="A86" s="35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>
      <c r="A87" s="35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</row>
    <row r="89" spans="1:16">
      <c r="A89" s="3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</row>
    <row r="90" spans="1:16">
      <c r="A90" s="3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</row>
    <row r="91" spans="1:16">
      <c r="A91" s="35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>
      <c r="A92" s="35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>
      <c r="A93" s="35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</row>
    <row r="94" spans="1:16">
      <c r="A94" s="3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</row>
    <row r="95" spans="1:16">
      <c r="A95" s="35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</row>
    <row r="96" spans="1:16">
      <c r="A96" s="35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</row>
    <row r="97" spans="1:16">
      <c r="A97" s="35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>
      <c r="A98" s="35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>
      <c r="A99" s="35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</row>
    <row r="100" spans="1:16">
      <c r="A100" s="35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</row>
    <row r="101" spans="1:16">
      <c r="A101" s="35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</row>
    <row r="102" spans="1:16">
      <c r="A102" s="35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</row>
    <row r="103" spans="1:16">
      <c r="A103" s="35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</row>
    <row r="104" spans="1:16">
      <c r="A104" s="35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</row>
    <row r="105" spans="1:16">
      <c r="A105" s="35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</row>
    <row r="106" spans="1:16">
      <c r="A106" s="35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</row>
    <row r="107" spans="1:16">
      <c r="A107" s="35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</row>
    <row r="108" spans="1:16">
      <c r="A108" s="35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</row>
    <row r="109" spans="1:16">
      <c r="A109" s="35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</row>
    <row r="110" spans="1:16">
      <c r="A110" s="35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</row>
    <row r="111" spans="1:16">
      <c r="A111" s="35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</row>
    <row r="112" spans="1:16">
      <c r="A112" s="35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</row>
    <row r="113" spans="1:16">
      <c r="A113" s="35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</row>
    <row r="114" spans="1:16">
      <c r="A114" s="35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</row>
    <row r="115" spans="1:16">
      <c r="A115" s="35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</row>
    <row r="116" spans="1:16">
      <c r="A116" s="35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</row>
    <row r="117" spans="1:16">
      <c r="A117" s="35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</row>
    <row r="118" spans="1:16">
      <c r="A118" s="35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</row>
    <row r="119" spans="1:16">
      <c r="A119" s="35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</row>
    <row r="120" spans="1:16">
      <c r="A120" s="35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</row>
    <row r="121" spans="1:16">
      <c r="A121" s="35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</row>
    <row r="122" spans="1:16">
      <c r="A122" s="35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</row>
    <row r="123" spans="1:16">
      <c r="A123" s="35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</row>
    <row r="124" spans="1:16">
      <c r="A124" s="35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</row>
    <row r="125" spans="1:16">
      <c r="A125" s="35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</row>
    <row r="126" spans="1:16">
      <c r="A126" s="35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</row>
    <row r="127" spans="1:16">
      <c r="A127" s="35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</row>
    <row r="128" spans="1:16">
      <c r="A128" s="35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</row>
    <row r="129" spans="1:16">
      <c r="A129" s="35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>
      <c r="A130" s="35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1:16">
      <c r="A131" s="35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6">
      <c r="A132" s="35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</row>
    <row r="133" spans="1:16">
      <c r="A133" s="35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</row>
    <row r="134" spans="1:16">
      <c r="A134" s="35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</row>
    <row r="135" spans="1:16">
      <c r="A135" s="35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</row>
    <row r="136" spans="1:16">
      <c r="A136" s="35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</row>
    <row r="137" spans="1:16">
      <c r="A137" s="35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</row>
    <row r="138" spans="1:16">
      <c r="A138" s="35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</row>
    <row r="139" spans="1:16">
      <c r="A139" s="35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</row>
    <row r="140" spans="1:16">
      <c r="A140" s="35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</row>
    <row r="141" spans="1:16">
      <c r="A141" s="35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</row>
    <row r="142" spans="1:16">
      <c r="A142" s="35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</row>
    <row r="143" spans="1:16">
      <c r="A143" s="35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</row>
    <row r="144" spans="1:16">
      <c r="A144" s="35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</row>
    <row r="145" spans="1:16">
      <c r="A145" s="35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</row>
    <row r="146" spans="1:16">
      <c r="A146" s="35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</row>
    <row r="147" spans="1:16">
      <c r="A147" s="35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</row>
    <row r="148" spans="1:16">
      <c r="A148" s="35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</row>
    <row r="149" spans="1:16">
      <c r="A149" s="35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</row>
    <row r="150" spans="1:16">
      <c r="A150" s="35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</row>
    <row r="151" spans="1:16">
      <c r="A151" s="35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</row>
    <row r="152" spans="1:16">
      <c r="A152" s="35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</row>
    <row r="153" spans="1:16">
      <c r="A153" s="35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</row>
    <row r="154" spans="1:16">
      <c r="A154" s="35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</row>
    <row r="155" spans="1:16">
      <c r="A155" s="35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</row>
    <row r="156" spans="1:16">
      <c r="A156" s="35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</row>
    <row r="157" spans="1:16">
      <c r="A157" s="35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</row>
    <row r="158" spans="1:16">
      <c r="A158" s="35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</row>
    <row r="159" spans="1:16">
      <c r="A159" s="35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</row>
    <row r="160" spans="1:16">
      <c r="A160" s="35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</row>
    <row r="161" spans="1:16">
      <c r="A161" s="35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</row>
    <row r="162" spans="1:16">
      <c r="A162" s="35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</row>
    <row r="163" spans="1:16">
      <c r="A163" s="35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</row>
    <row r="164" spans="1:16">
      <c r="A164" s="35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</row>
    <row r="165" spans="1:16">
      <c r="A165" s="35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</row>
    <row r="166" spans="1:16">
      <c r="A166" s="35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</row>
    <row r="167" spans="1:16">
      <c r="A167" s="35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</row>
    <row r="168" spans="1:16">
      <c r="A168" s="35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</row>
    <row r="169" spans="1:16">
      <c r="A169" s="35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</row>
    <row r="170" spans="1:16">
      <c r="A170" s="35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</row>
    <row r="171" spans="1:16">
      <c r="A171" s="35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</row>
    <row r="172" spans="1:16">
      <c r="A172" s="35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</row>
    <row r="173" spans="1:16">
      <c r="A173" s="35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</row>
    <row r="174" spans="1:16">
      <c r="A174" s="35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</row>
    <row r="175" spans="1:16">
      <c r="A175" s="35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</row>
    <row r="176" spans="1:16">
      <c r="A176" s="35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</row>
    <row r="177" spans="1:16">
      <c r="A177" s="35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</row>
    <row r="178" spans="1:16">
      <c r="A178" s="35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</row>
  </sheetData>
  <phoneticPr fontId="4"/>
  <pageMargins left="0.7" right="0.7" top="0.75" bottom="0.75" header="0.3" footer="0.3"/>
  <ignoredErrors>
    <ignoredError sqref="A1:B1 D1:L1 N1:P1" numberStoredAsText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B3CF-28E1-2C47-9787-E9C907D79A5F}">
  <sheetPr>
    <tabColor theme="5" tint="0.59999389629810485"/>
  </sheetPr>
  <dimension ref="B2:C13"/>
  <sheetViews>
    <sheetView showGridLines="0" zoomScale="150" zoomScaleNormal="150" workbookViewId="0"/>
  </sheetViews>
  <sheetFormatPr baseColWidth="10" defaultColWidth="10.7109375" defaultRowHeight="20"/>
  <cols>
    <col min="1" max="1" width="10.7109375" style="2"/>
    <col min="2" max="2" width="29.28515625" style="2" customWidth="1"/>
    <col min="3" max="3" width="5.5703125" style="3" customWidth="1"/>
    <col min="4" max="16384" width="10.7109375" style="2"/>
  </cols>
  <sheetData>
    <row r="2" spans="2:3" ht="21" thickBot="1"/>
    <row r="3" spans="2:3" ht="21" thickBot="1">
      <c r="B3" s="19" t="s">
        <v>21</v>
      </c>
      <c r="C3" s="6" t="s">
        <v>22</v>
      </c>
    </row>
    <row r="4" spans="2:3">
      <c r="B4" s="20" t="s">
        <v>15</v>
      </c>
      <c r="C4" s="7">
        <v>1</v>
      </c>
    </row>
    <row r="5" spans="2:3">
      <c r="B5" s="21" t="s">
        <v>16</v>
      </c>
      <c r="C5" s="8">
        <v>1</v>
      </c>
    </row>
    <row r="6" spans="2:3">
      <c r="B6" s="21" t="s">
        <v>17</v>
      </c>
      <c r="C6" s="8">
        <v>1.4</v>
      </c>
    </row>
    <row r="7" spans="2:3">
      <c r="B7" s="21" t="s">
        <v>18</v>
      </c>
      <c r="C7" s="8">
        <v>1</v>
      </c>
    </row>
    <row r="8" spans="2:3">
      <c r="B8" s="21" t="s">
        <v>19</v>
      </c>
      <c r="C8" s="8">
        <v>0.1</v>
      </c>
    </row>
    <row r="9" spans="2:3" ht="21" thickBot="1">
      <c r="B9" s="22" t="s">
        <v>20</v>
      </c>
      <c r="C9" s="9">
        <v>0.1</v>
      </c>
    </row>
    <row r="12" spans="2:3">
      <c r="B12" s="4" t="s">
        <v>23</v>
      </c>
    </row>
    <row r="13" spans="2:3">
      <c r="B13" s="5" t="s">
        <v>63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CAF4-0CFD-824C-8A0B-AA3600FDC8E7}">
  <sheetPr>
    <tabColor theme="5" tint="0.59999389629810485"/>
  </sheetPr>
  <dimension ref="B2:C8"/>
  <sheetViews>
    <sheetView showGridLines="0" zoomScale="150" zoomScaleNormal="150" workbookViewId="0"/>
  </sheetViews>
  <sheetFormatPr baseColWidth="10" defaultColWidth="10.7109375" defaultRowHeight="20"/>
  <cols>
    <col min="1" max="1" width="10.7109375" style="2"/>
    <col min="2" max="2" width="29.28515625" style="2" customWidth="1"/>
    <col min="3" max="3" width="12.42578125" style="3" bestFit="1" customWidth="1"/>
    <col min="4" max="16384" width="10.7109375" style="2"/>
  </cols>
  <sheetData>
    <row r="2" spans="2:3" ht="21" thickBot="1"/>
    <row r="3" spans="2:3" ht="21" thickBot="1">
      <c r="B3" s="19" t="s">
        <v>37</v>
      </c>
      <c r="C3" s="6" t="s">
        <v>39</v>
      </c>
    </row>
    <row r="4" spans="2:3" ht="21" thickBot="1">
      <c r="B4" s="37" t="s">
        <v>38</v>
      </c>
      <c r="C4" s="38">
        <v>960000</v>
      </c>
    </row>
    <row r="6" spans="2:3">
      <c r="B6" s="5" t="s">
        <v>64</v>
      </c>
    </row>
    <row r="7" spans="2:3">
      <c r="B7" s="4"/>
    </row>
    <row r="8" spans="2:3">
      <c r="B8" s="5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DA76-BBFD-1F41-8780-A54A419CB18D}">
  <sheetPr>
    <tabColor theme="9" tint="0.59999389629810485"/>
  </sheetPr>
  <dimension ref="B2:E13"/>
  <sheetViews>
    <sheetView showGridLines="0" zoomScale="150" zoomScaleNormal="150" workbookViewId="0"/>
  </sheetViews>
  <sheetFormatPr baseColWidth="10" defaultColWidth="10.85546875" defaultRowHeight="20"/>
  <cols>
    <col min="2" max="2" width="25.7109375" customWidth="1"/>
    <col min="3" max="3" width="13.28515625" customWidth="1"/>
    <col min="5" max="5" width="13.28515625" customWidth="1"/>
  </cols>
  <sheetData>
    <row r="2" spans="2:5" ht="21" thickBot="1"/>
    <row r="3" spans="2:5" ht="21" thickBot="1">
      <c r="B3" s="19" t="s">
        <v>21</v>
      </c>
      <c r="C3" s="24" t="s">
        <v>24</v>
      </c>
      <c r="D3" s="25" t="s">
        <v>25</v>
      </c>
      <c r="E3" s="26" t="s">
        <v>26</v>
      </c>
    </row>
    <row r="4" spans="2:5">
      <c r="B4" s="23" t="s">
        <v>14</v>
      </c>
      <c r="C4" s="14">
        <f>SUM(使用量!B2:B384)*単価!C4</f>
        <v>0</v>
      </c>
      <c r="D4" s="15"/>
      <c r="E4" s="16">
        <f>SUM(C4:D4)</f>
        <v>0</v>
      </c>
    </row>
    <row r="5" spans="2:5">
      <c r="B5" s="21" t="s">
        <v>16</v>
      </c>
      <c r="C5" s="12">
        <f>SUM(使用量!C2:C384)*単価!C5</f>
        <v>0</v>
      </c>
      <c r="D5" s="10">
        <f>SUM(使用量!D2:D384)*単価!C9</f>
        <v>0</v>
      </c>
      <c r="E5" s="1">
        <f t="shared" ref="E5:E9" si="0">SUM(C5:D5)</f>
        <v>0</v>
      </c>
    </row>
    <row r="6" spans="2:5">
      <c r="B6" s="21" t="s">
        <v>17</v>
      </c>
      <c r="C6" s="12">
        <f>SUM(使用量!F2:F384)*単価!C6</f>
        <v>0</v>
      </c>
      <c r="D6" s="10">
        <f>SUM(使用量!H2:H384)*単価!C9</f>
        <v>0</v>
      </c>
      <c r="E6" s="1">
        <f t="shared" si="0"/>
        <v>0</v>
      </c>
    </row>
    <row r="7" spans="2:5">
      <c r="B7" s="21" t="s">
        <v>18</v>
      </c>
      <c r="C7" s="12">
        <f>SUM(使用量!M2:M384)*単価!C7</f>
        <v>0</v>
      </c>
      <c r="D7" s="10">
        <f>SUM(使用量!N2:N384)*単価!C9</f>
        <v>0</v>
      </c>
      <c r="E7" s="1">
        <f t="shared" si="0"/>
        <v>0</v>
      </c>
    </row>
    <row r="8" spans="2:5" ht="21" thickBot="1">
      <c r="B8" s="21" t="s">
        <v>19</v>
      </c>
      <c r="C8" s="12">
        <f>SUM(使用量!P2:P384)*単価!C8</f>
        <v>0</v>
      </c>
      <c r="D8" s="11"/>
      <c r="E8" s="18">
        <f t="shared" si="0"/>
        <v>0</v>
      </c>
    </row>
    <row r="9" spans="2:5" ht="21" thickBot="1">
      <c r="B9" s="22" t="s">
        <v>27</v>
      </c>
      <c r="C9" s="13">
        <f>SUM(C4:C8)</f>
        <v>0</v>
      </c>
      <c r="D9" s="17">
        <f>SUM(D4:D8)</f>
        <v>0</v>
      </c>
      <c r="E9" s="27">
        <f t="shared" si="0"/>
        <v>0</v>
      </c>
    </row>
    <row r="12" spans="2:5">
      <c r="B12" s="4" t="s">
        <v>23</v>
      </c>
    </row>
    <row r="13" spans="2:5">
      <c r="B13" s="5" t="s">
        <v>30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78D6-FC62-8C45-B210-8EA05AD4441A}">
  <sheetPr>
    <tabColor theme="9" tint="0.59999389629810485"/>
  </sheetPr>
  <dimension ref="A1:U16"/>
  <sheetViews>
    <sheetView workbookViewId="0"/>
  </sheetViews>
  <sheetFormatPr baseColWidth="10" defaultColWidth="10.85546875" defaultRowHeight="20"/>
  <cols>
    <col min="1" max="1" width="16.28515625" customWidth="1"/>
    <col min="2" max="2" width="13" customWidth="1"/>
    <col min="3" max="3" width="14.28515625" customWidth="1"/>
    <col min="4" max="4" width="15.28515625" customWidth="1"/>
    <col min="5" max="5" width="16" hidden="1" customWidth="1"/>
    <col min="6" max="6" width="14.28515625" customWidth="1"/>
    <col min="7" max="7" width="15.5703125" hidden="1" customWidth="1"/>
    <col min="8" max="8" width="16.28515625" customWidth="1"/>
    <col min="9" max="9" width="15.28515625" hidden="1" customWidth="1"/>
    <col min="10" max="10" width="21.85546875" hidden="1" customWidth="1"/>
    <col min="11" max="11" width="22.5703125" hidden="1" customWidth="1"/>
    <col min="12" max="12" width="21.5703125" hidden="1" customWidth="1"/>
    <col min="13" max="13" width="15.7109375" customWidth="1"/>
    <col min="14" max="14" width="13.28515625" customWidth="1"/>
    <col min="15" max="15" width="27.28515625" hidden="1" customWidth="1"/>
    <col min="16" max="16" width="11.85546875" customWidth="1"/>
    <col min="17" max="17" width="14.42578125" customWidth="1"/>
    <col min="18" max="18" width="13.28515625" customWidth="1"/>
    <col min="19" max="19" width="9.85546875" customWidth="1"/>
    <col min="20" max="20" width="9.28515625" hidden="1" customWidth="1"/>
    <col min="21" max="21" width="10.28515625" hidden="1" customWidth="1"/>
  </cols>
  <sheetData>
    <row r="1" spans="1:21" ht="63">
      <c r="A1" s="30" t="s">
        <v>33</v>
      </c>
      <c r="B1" s="31" t="s">
        <v>14</v>
      </c>
      <c r="C1" s="31" t="s">
        <v>16</v>
      </c>
      <c r="D1" s="31" t="s">
        <v>34</v>
      </c>
      <c r="E1" s="30" t="s">
        <v>3</v>
      </c>
      <c r="F1" s="31" t="s">
        <v>17</v>
      </c>
      <c r="G1" s="30" t="s">
        <v>5</v>
      </c>
      <c r="H1" s="31" t="s">
        <v>35</v>
      </c>
      <c r="I1" s="30" t="s">
        <v>7</v>
      </c>
      <c r="J1" s="30" t="s">
        <v>8</v>
      </c>
      <c r="K1" s="30" t="s">
        <v>9</v>
      </c>
      <c r="L1" s="30" t="s">
        <v>10</v>
      </c>
      <c r="M1" s="31" t="s">
        <v>18</v>
      </c>
      <c r="N1" s="31" t="s">
        <v>36</v>
      </c>
      <c r="O1" s="30" t="s">
        <v>12</v>
      </c>
      <c r="P1" s="31" t="s">
        <v>19</v>
      </c>
      <c r="Q1" s="32" t="s">
        <v>32</v>
      </c>
      <c r="R1" s="41" t="s">
        <v>40</v>
      </c>
      <c r="S1" s="41" t="s">
        <v>41</v>
      </c>
      <c r="T1" s="42"/>
      <c r="U1" s="42"/>
    </row>
    <row r="2" spans="1:21">
      <c r="A2" s="58">
        <f>T2</f>
        <v>44197</v>
      </c>
      <c r="B2" s="33">
        <f>(SUMIFS(使用量!$B$2:$B$370,使用量!$A$2:$A$370,"&gt;="&amp;$T2,使用量!$A$2:$A$370,"&lt;="&amp;$U2))*単価!C4</f>
        <v>0</v>
      </c>
      <c r="C2" s="33">
        <f>SUMIFS(使用量!$C$2:$C$370,使用量!$A$2:$A$370,"&gt;="&amp;$T2,使用量!$A$2:$A$370,"&lt;="&amp;$U2)*単価!C5</f>
        <v>0</v>
      </c>
      <c r="D2" s="33">
        <f>SUMIFS(使用量!$D$2:$D$370,使用量!$A$2:$A$370,"&gt;="&amp;$T2,使用量!$A$2:$A$370,"&lt;="&amp;$U2)*単価!C9</f>
        <v>0</v>
      </c>
      <c r="E2" s="33"/>
      <c r="F2" s="33">
        <f>SUMIFS(使用量!$F$2:$F$370,使用量!$A$2:$A$370,"&gt;="&amp;$T2,使用量!$A$2:$A$370,"&lt;="&amp;$U2)*単価!$C$6</f>
        <v>0</v>
      </c>
      <c r="G2" s="33"/>
      <c r="H2" s="33">
        <f>SUMIFS(使用量!$H$2:$H$370,使用量!$A$2:$A$370,"&gt;="&amp;$T2,使用量!$A$2:$A$370,"&lt;="&amp;$U2)*単価!$C$9</f>
        <v>0</v>
      </c>
      <c r="I2" s="33"/>
      <c r="J2" s="33"/>
      <c r="K2" s="33"/>
      <c r="L2" s="33"/>
      <c r="M2" s="33">
        <f>SUMIFS(使用量!$M$2:$M$370,使用量!$A$2:$A$370,"&gt;="&amp;$T2,使用量!$A$2:$A$370,"&lt;="&amp;$U2)*単価!$C$7</f>
        <v>0</v>
      </c>
      <c r="N2" s="33">
        <f>SUMIFS(使用量!$N$2:$N$370,使用量!$A$2:$A$370,"&gt;="&amp;$T2,使用量!$A$2:$A$370,"&lt;="&amp;$U2)*単価!$C$9</f>
        <v>0</v>
      </c>
      <c r="O2" s="33"/>
      <c r="P2" s="33">
        <f>SUMIFS(使用量!$P$2:$P$370,使用量!$A$2:$A$370,"&gt;="&amp;$T2,使用量!$A$2:$A$370,"&lt;="&amp;$U2)*単価!$C$8</f>
        <v>0</v>
      </c>
      <c r="Q2" s="34">
        <f t="shared" ref="Q2:Q13" si="0">SUM(B2:P2)</f>
        <v>0</v>
      </c>
      <c r="R2" s="33">
        <f>Q2</f>
        <v>0</v>
      </c>
      <c r="S2" s="43">
        <f>R2/$P$16</f>
        <v>0</v>
      </c>
      <c r="T2" s="55">
        <v>44197</v>
      </c>
      <c r="U2" s="59">
        <f t="shared" ref="U2:U12" si="1">T3-1</f>
        <v>44227</v>
      </c>
    </row>
    <row r="3" spans="1:21">
      <c r="A3" s="58">
        <f t="shared" ref="A3:A13" si="2">T3</f>
        <v>44228</v>
      </c>
      <c r="B3" s="33">
        <f>(SUMIFS(使用量!$B$2:$B$370,使用量!$A$2:$A$370,"&gt;="&amp;$T3,使用量!$A$2:$A$370,"&lt;="&amp;$U3))*単価!C4</f>
        <v>0</v>
      </c>
      <c r="C3" s="33">
        <f>SUMIFS(使用量!$C$2:$C$370,使用量!$A$2:$A$370,"&gt;="&amp;$T3,使用量!$A$2:$A$370,"&lt;="&amp;$U3)*単価!C5</f>
        <v>0</v>
      </c>
      <c r="D3" s="33">
        <f>SUMIFS(使用量!$D$2:$D$370,使用量!$A$2:$A$370,"&gt;="&amp;$T3,使用量!$A$2:$A$370,"&lt;="&amp;$U3)*単価!C9</f>
        <v>0</v>
      </c>
      <c r="E3" s="33"/>
      <c r="F3" s="33">
        <f>SUMIFS(使用量!$F$2:$F$370,使用量!$A$2:$A$370,"&gt;="&amp;$T3,使用量!$A$2:$A$370,"&lt;="&amp;$U3)*単価!$C$6</f>
        <v>0</v>
      </c>
      <c r="G3" s="33"/>
      <c r="H3" s="33">
        <f>SUMIFS(使用量!$H$2:$H$370,使用量!$A$2:$A$370,"&gt;="&amp;$T3,使用量!$A$2:$A$370,"&lt;="&amp;$U3)*単価!$C$9</f>
        <v>0</v>
      </c>
      <c r="I3" s="33"/>
      <c r="J3" s="33"/>
      <c r="K3" s="33"/>
      <c r="L3" s="33"/>
      <c r="M3" s="33">
        <f>SUMIFS(使用量!$M$2:$M$370,使用量!$A$2:$A$370,"&gt;="&amp;$T3,使用量!$A$2:$A$370,"&lt;="&amp;$U3)*単価!$C$7</f>
        <v>0</v>
      </c>
      <c r="N3" s="33">
        <f>SUMIFS(使用量!$N$2:$N$370,使用量!$A$2:$A$370,"&gt;="&amp;$T3,使用量!$A$2:$A$370,"&lt;="&amp;$U3)*単価!$C$9</f>
        <v>0</v>
      </c>
      <c r="O3" s="33"/>
      <c r="P3" s="33">
        <f>SUMIFS(使用量!$P$2:$P$370,使用量!$A$2:$A$370,"&gt;="&amp;$T3,使用量!$A$2:$A$370,"&lt;="&amp;$U3)*単価!$C$8</f>
        <v>0</v>
      </c>
      <c r="Q3" s="34">
        <f t="shared" si="0"/>
        <v>0</v>
      </c>
      <c r="R3" s="33">
        <f>R2+Q3</f>
        <v>0</v>
      </c>
      <c r="S3" s="43">
        <f t="shared" ref="S3:S13" si="3">R3/$P$16</f>
        <v>0</v>
      </c>
      <c r="T3" s="57">
        <f>DATE(YEAR(T2),MONTH(T2)+1,1)</f>
        <v>44228</v>
      </c>
      <c r="U3" s="59">
        <f t="shared" si="1"/>
        <v>44255</v>
      </c>
    </row>
    <row r="4" spans="1:21">
      <c r="A4" s="58">
        <f t="shared" si="2"/>
        <v>44256</v>
      </c>
      <c r="B4" s="33">
        <f>(SUMIFS(使用量!$B$2:$B$370,使用量!$A$2:$A$370,"&gt;="&amp;$T4,使用量!$A$2:$A$370,"&lt;="&amp;$U4))*単価!C4</f>
        <v>0</v>
      </c>
      <c r="C4" s="33">
        <f>SUMIFS(使用量!$C$2:$C$370,使用量!$A$2:$A$370,"&gt;="&amp;$T4,使用量!$A$2:$A$370,"&lt;="&amp;$U4)*単価!C5</f>
        <v>0</v>
      </c>
      <c r="D4" s="33">
        <f>SUMIFS(使用量!$D$2:$D$370,使用量!$A$2:$A$370,"&gt;="&amp;$T4,使用量!$A$2:$A$370,"&lt;="&amp;$U4)*単価!C9</f>
        <v>0</v>
      </c>
      <c r="E4" s="33"/>
      <c r="F4" s="33">
        <f>SUMIFS(使用量!$F$2:$F$370,使用量!$A$2:$A$370,"&gt;="&amp;$T4,使用量!$A$2:$A$370,"&lt;="&amp;$U4)*単価!$C$6</f>
        <v>0</v>
      </c>
      <c r="G4" s="33"/>
      <c r="H4" s="33">
        <f>SUMIFS(使用量!$H$2:$H$370,使用量!$A$2:$A$370,"&gt;="&amp;$T4,使用量!$A$2:$A$370,"&lt;="&amp;$U4)*単価!$C$9</f>
        <v>0</v>
      </c>
      <c r="I4" s="33"/>
      <c r="J4" s="33"/>
      <c r="K4" s="33"/>
      <c r="L4" s="33"/>
      <c r="M4" s="33">
        <f>SUMIFS(使用量!$M$2:$M$370,使用量!$A$2:$A$370,"&gt;="&amp;$T4,使用量!$A$2:$A$370,"&lt;="&amp;$U4)*単価!$C$7</f>
        <v>0</v>
      </c>
      <c r="N4" s="33">
        <f>SUMIFS(使用量!$N$2:$N$370,使用量!$A$2:$A$370,"&gt;="&amp;$T4,使用量!$A$2:$A$370,"&lt;="&amp;$U4)*単価!$C$9</f>
        <v>0</v>
      </c>
      <c r="O4" s="33"/>
      <c r="P4" s="33">
        <f>SUMIFS(使用量!$P$2:$P$370,使用量!$A$2:$A$370,"&gt;="&amp;$T4,使用量!$A$2:$A$370,"&lt;="&amp;$U4)*単価!$C$8</f>
        <v>0</v>
      </c>
      <c r="Q4" s="34">
        <f t="shared" si="0"/>
        <v>0</v>
      </c>
      <c r="R4" s="33">
        <f t="shared" ref="R4:R13" si="4">R3+Q4</f>
        <v>0</v>
      </c>
      <c r="S4" s="43">
        <f t="shared" si="3"/>
        <v>0</v>
      </c>
      <c r="T4" s="57">
        <f t="shared" ref="T4:T14" si="5">DATE(YEAR(T3),MONTH(T3)+1,1)</f>
        <v>44256</v>
      </c>
      <c r="U4" s="59">
        <f t="shared" si="1"/>
        <v>44286</v>
      </c>
    </row>
    <row r="5" spans="1:21">
      <c r="A5" s="58">
        <f t="shared" si="2"/>
        <v>44287</v>
      </c>
      <c r="B5" s="33">
        <f>(SUMIFS(使用量!$B$2:$B$370,使用量!$A$2:$A$370,"&gt;="&amp;$T5,使用量!$A$2:$A$370,"&lt;="&amp;$U5))*単価!C4</f>
        <v>0</v>
      </c>
      <c r="C5" s="33">
        <f>SUMIFS(使用量!$C$2:$C$370,使用量!$A$2:$A$370,"&gt;="&amp;$T5,使用量!$A$2:$A$370,"&lt;="&amp;$U5)*単価!C5</f>
        <v>0</v>
      </c>
      <c r="D5" s="33">
        <f>SUMIFS(使用量!$D$2:$D$370,使用量!$A$2:$A$370,"&gt;="&amp;$T5,使用量!$A$2:$A$370,"&lt;="&amp;$U5)*単価!C9</f>
        <v>0</v>
      </c>
      <c r="E5" s="33"/>
      <c r="F5" s="33">
        <f>SUMIFS(使用量!$F$2:$F$370,使用量!$A$2:$A$370,"&gt;="&amp;$T5,使用量!$A$2:$A$370,"&lt;="&amp;$U5)*単価!$C$6</f>
        <v>0</v>
      </c>
      <c r="G5" s="33"/>
      <c r="H5" s="33">
        <f>SUMIFS(使用量!$H$2:$H$370,使用量!$A$2:$A$370,"&gt;="&amp;$T5,使用量!$A$2:$A$370,"&lt;="&amp;$U5)*単価!$C$9</f>
        <v>0</v>
      </c>
      <c r="I5" s="33"/>
      <c r="J5" s="33"/>
      <c r="K5" s="33"/>
      <c r="L5" s="33"/>
      <c r="M5" s="33">
        <f>SUMIFS(使用量!$M$2:$M$370,使用量!$A$2:$A$370,"&gt;="&amp;$T5,使用量!$A$2:$A$370,"&lt;="&amp;$U5)*単価!$C$7</f>
        <v>0</v>
      </c>
      <c r="N5" s="33">
        <f>SUMIFS(使用量!$N$2:$N$370,使用量!$A$2:$A$370,"&gt;="&amp;$T5,使用量!$A$2:$A$370,"&lt;="&amp;$U5)*単価!$C$9</f>
        <v>0</v>
      </c>
      <c r="O5" s="33"/>
      <c r="P5" s="33">
        <f>SUMIFS(使用量!$P$2:$P$370,使用量!$A$2:$A$370,"&gt;="&amp;$T5,使用量!$A$2:$A$370,"&lt;="&amp;$U5)*単価!$C$8</f>
        <v>0</v>
      </c>
      <c r="Q5" s="34">
        <f t="shared" si="0"/>
        <v>0</v>
      </c>
      <c r="R5" s="33">
        <f t="shared" si="4"/>
        <v>0</v>
      </c>
      <c r="S5" s="43">
        <f t="shared" si="3"/>
        <v>0</v>
      </c>
      <c r="T5" s="57">
        <f t="shared" si="5"/>
        <v>44287</v>
      </c>
      <c r="U5" s="59">
        <f t="shared" si="1"/>
        <v>44316</v>
      </c>
    </row>
    <row r="6" spans="1:21">
      <c r="A6" s="58">
        <f t="shared" si="2"/>
        <v>44317</v>
      </c>
      <c r="B6" s="33">
        <f>(SUMIFS(使用量!$B$2:$B$370,使用量!$A$2:$A$370,"&gt;="&amp;$T6,使用量!$A$2:$A$370,"&lt;="&amp;$U6))*単価!C4</f>
        <v>0</v>
      </c>
      <c r="C6" s="33">
        <f>SUMIFS(使用量!$C$2:$C$370,使用量!$A$2:$A$370,"&gt;="&amp;$T6,使用量!$A$2:$A$370,"&lt;="&amp;$U6)*単価!C5</f>
        <v>0</v>
      </c>
      <c r="D6" s="33">
        <f>SUMIFS(使用量!$D$2:$D$370,使用量!$A$2:$A$370,"&gt;="&amp;$T6,使用量!$A$2:$A$370,"&lt;="&amp;$U6)*単価!C9</f>
        <v>0</v>
      </c>
      <c r="E6" s="33"/>
      <c r="F6" s="33">
        <f>SUMIFS(使用量!$F$2:$F$370,使用量!$A$2:$A$370,"&gt;="&amp;$T6,使用量!$A$2:$A$370,"&lt;="&amp;$U6)*単価!$C$6</f>
        <v>0</v>
      </c>
      <c r="G6" s="33"/>
      <c r="H6" s="33">
        <f>SUMIFS(使用量!$H$2:$H$370,使用量!$A$2:$A$370,"&gt;="&amp;$T6,使用量!$A$2:$A$370,"&lt;="&amp;$U6)*単価!$C$9</f>
        <v>0</v>
      </c>
      <c r="I6" s="33"/>
      <c r="J6" s="33"/>
      <c r="K6" s="33"/>
      <c r="L6" s="33"/>
      <c r="M6" s="33">
        <f>SUMIFS(使用量!$M$2:$M$370,使用量!$A$2:$A$370,"&gt;="&amp;$T6,使用量!$A$2:$A$370,"&lt;="&amp;$U6)*単価!$C$7</f>
        <v>0</v>
      </c>
      <c r="N6" s="33">
        <f>SUMIFS(使用量!$N$2:$N$370,使用量!$A$2:$A$370,"&gt;="&amp;$T6,使用量!$A$2:$A$370,"&lt;="&amp;$U6)*単価!$C$9</f>
        <v>0</v>
      </c>
      <c r="O6" s="33"/>
      <c r="P6" s="33">
        <f>SUMIFS(使用量!$P$2:$P$370,使用量!$A$2:$A$370,"&gt;="&amp;$T6,使用量!$A$2:$A$370,"&lt;="&amp;$U6)*単価!$C$8</f>
        <v>0</v>
      </c>
      <c r="Q6" s="34">
        <f t="shared" si="0"/>
        <v>0</v>
      </c>
      <c r="R6" s="33">
        <f t="shared" si="4"/>
        <v>0</v>
      </c>
      <c r="S6" s="43">
        <f t="shared" si="3"/>
        <v>0</v>
      </c>
      <c r="T6" s="57">
        <f t="shared" si="5"/>
        <v>44317</v>
      </c>
      <c r="U6" s="59">
        <f t="shared" si="1"/>
        <v>44347</v>
      </c>
    </row>
    <row r="7" spans="1:21">
      <c r="A7" s="58">
        <f t="shared" si="2"/>
        <v>44348</v>
      </c>
      <c r="B7" s="33">
        <f>(SUMIFS(使用量!$B$2:$B$370,使用量!$A$2:$A$370,"&gt;="&amp;$T7,使用量!$A$2:$A$370,"&lt;="&amp;$U7))*単価!C4</f>
        <v>0</v>
      </c>
      <c r="C7" s="33">
        <f>SUMIFS(使用量!$C$2:$C$370,使用量!$A$2:$A$370,"&gt;="&amp;$T7,使用量!$A$2:$A$370,"&lt;="&amp;$U7)*単価!C5</f>
        <v>0</v>
      </c>
      <c r="D7" s="33">
        <f>SUMIFS(使用量!$D$2:$D$370,使用量!$A$2:$A$370,"&gt;="&amp;$T7,使用量!$A$2:$A$370,"&lt;="&amp;$U7)*単価!C9</f>
        <v>0</v>
      </c>
      <c r="E7" s="33"/>
      <c r="F7" s="33">
        <f>SUMIFS(使用量!$F$2:$F$370,使用量!$A$2:$A$370,"&gt;="&amp;$T7,使用量!$A$2:$A$370,"&lt;="&amp;$U7)*単価!$C$6</f>
        <v>0</v>
      </c>
      <c r="G7" s="33"/>
      <c r="H7" s="33">
        <f>SUMIFS(使用量!$H$2:$H$370,使用量!$A$2:$A$370,"&gt;="&amp;$T7,使用量!$A$2:$A$370,"&lt;="&amp;$U7)*単価!$C$9</f>
        <v>0</v>
      </c>
      <c r="I7" s="33"/>
      <c r="J7" s="33"/>
      <c r="K7" s="33"/>
      <c r="L7" s="33"/>
      <c r="M7" s="33">
        <f>SUMIFS(使用量!$M$2:$M$370,使用量!$A$2:$A$370,"&gt;="&amp;$T7,使用量!$A$2:$A$370,"&lt;="&amp;$U7)*単価!$C$7</f>
        <v>0</v>
      </c>
      <c r="N7" s="33">
        <f>SUMIFS(使用量!$N$2:$N$370,使用量!$A$2:$A$370,"&gt;="&amp;$T7,使用量!$A$2:$A$370,"&lt;="&amp;$U7)*単価!$C$9</f>
        <v>0</v>
      </c>
      <c r="O7" s="33"/>
      <c r="P7" s="33">
        <f>SUMIFS(使用量!$P$2:$P$370,使用量!$A$2:$A$370,"&gt;="&amp;$T7,使用量!$A$2:$A$370,"&lt;="&amp;$U7)*単価!$C$8</f>
        <v>0</v>
      </c>
      <c r="Q7" s="34">
        <f t="shared" si="0"/>
        <v>0</v>
      </c>
      <c r="R7" s="33">
        <f t="shared" si="4"/>
        <v>0</v>
      </c>
      <c r="S7" s="43">
        <f t="shared" si="3"/>
        <v>0</v>
      </c>
      <c r="T7" s="57">
        <f t="shared" si="5"/>
        <v>44348</v>
      </c>
      <c r="U7" s="59">
        <f t="shared" si="1"/>
        <v>44377</v>
      </c>
    </row>
    <row r="8" spans="1:21">
      <c r="A8" s="58">
        <f t="shared" si="2"/>
        <v>44378</v>
      </c>
      <c r="B8" s="33">
        <f>(SUMIFS(使用量!$B$2:$B$370,使用量!$A$2:$A$370,"&gt;="&amp;$T8,使用量!$A$2:$A$370,"&lt;="&amp;$U8))*単価!C4</f>
        <v>0</v>
      </c>
      <c r="C8" s="33">
        <f>SUMIFS(使用量!$C$2:$C$370,使用量!$A$2:$A$370,"&gt;="&amp;$T8,使用量!$A$2:$A$370,"&lt;="&amp;$U8)*単価!C5</f>
        <v>0</v>
      </c>
      <c r="D8" s="33">
        <f>SUMIFS(使用量!$D$2:$D$370,使用量!$A$2:$A$370,"&gt;="&amp;$T8,使用量!$A$2:$A$370,"&lt;="&amp;$U8)*単価!C9</f>
        <v>0</v>
      </c>
      <c r="E8" s="33"/>
      <c r="F8" s="33">
        <f>SUMIFS(使用量!$F$2:$F$370,使用量!$A$2:$A$370,"&gt;="&amp;$T8,使用量!$A$2:$A$370,"&lt;="&amp;$U8)*単価!$C$6</f>
        <v>0</v>
      </c>
      <c r="G8" s="33"/>
      <c r="H8" s="33">
        <f>SUMIFS(使用量!$H$2:$H$370,使用量!$A$2:$A$370,"&gt;="&amp;$T8,使用量!$A$2:$A$370,"&lt;="&amp;$U8)*単価!$C$9</f>
        <v>0</v>
      </c>
      <c r="I8" s="33"/>
      <c r="J8" s="33"/>
      <c r="K8" s="33"/>
      <c r="L8" s="33"/>
      <c r="M8" s="33">
        <f>SUMIFS(使用量!$M$2:$M$370,使用量!$A$2:$A$370,"&gt;="&amp;$T8,使用量!$A$2:$A$370,"&lt;="&amp;$U8)*単価!$C$7</f>
        <v>0</v>
      </c>
      <c r="N8" s="33">
        <f>SUMIFS(使用量!$N$2:$N$370,使用量!$A$2:$A$370,"&gt;="&amp;$T8,使用量!$A$2:$A$370,"&lt;="&amp;$U8)*単価!$C$9</f>
        <v>0</v>
      </c>
      <c r="O8" s="33"/>
      <c r="P8" s="33">
        <f>SUMIFS(使用量!$P$2:$P$370,使用量!$A$2:$A$370,"&gt;="&amp;$T8,使用量!$A$2:$A$370,"&lt;="&amp;$U8)*単価!$C$8</f>
        <v>0</v>
      </c>
      <c r="Q8" s="34">
        <f t="shared" si="0"/>
        <v>0</v>
      </c>
      <c r="R8" s="33">
        <f t="shared" si="4"/>
        <v>0</v>
      </c>
      <c r="S8" s="43">
        <f t="shared" si="3"/>
        <v>0</v>
      </c>
      <c r="T8" s="57">
        <f t="shared" si="5"/>
        <v>44378</v>
      </c>
      <c r="U8" s="59">
        <f t="shared" si="1"/>
        <v>44408</v>
      </c>
    </row>
    <row r="9" spans="1:21">
      <c r="A9" s="58">
        <f t="shared" si="2"/>
        <v>44409</v>
      </c>
      <c r="B9" s="33">
        <f>(SUMIFS(使用量!$B$2:$B$370,使用量!$A$2:$A$370,"&gt;="&amp;$T9,使用量!$A$2:$A$370,"&lt;="&amp;$U9))*単価!C4</f>
        <v>0</v>
      </c>
      <c r="C9" s="33">
        <f>SUMIFS(使用量!$C$2:$C$370,使用量!$A$2:$A$370,"&gt;="&amp;$T9,使用量!$A$2:$A$370,"&lt;="&amp;$U9)*単価!C5</f>
        <v>0</v>
      </c>
      <c r="D9" s="33">
        <f>SUMIFS(使用量!$D$2:$D$370,使用量!$A$2:$A$370,"&gt;="&amp;$T9,使用量!$A$2:$A$370,"&lt;="&amp;$U9)*単価!C9</f>
        <v>0</v>
      </c>
      <c r="E9" s="33"/>
      <c r="F9" s="33">
        <f>SUMIFS(使用量!$F$2:$F$370,使用量!$A$2:$A$370,"&gt;="&amp;$T9,使用量!$A$2:$A$370,"&lt;="&amp;$U9)*単価!$C$6</f>
        <v>0</v>
      </c>
      <c r="G9" s="33"/>
      <c r="H9" s="33">
        <f>SUMIFS(使用量!$H$2:$H$370,使用量!$A$2:$A$370,"&gt;="&amp;$T9,使用量!$A$2:$A$370,"&lt;="&amp;$U9)*単価!$C$9</f>
        <v>0</v>
      </c>
      <c r="I9" s="33"/>
      <c r="J9" s="33"/>
      <c r="K9" s="33"/>
      <c r="L9" s="33"/>
      <c r="M9" s="33">
        <f>SUMIFS(使用量!$M$2:$M$370,使用量!$A$2:$A$370,"&gt;="&amp;$T9,使用量!$A$2:$A$370,"&lt;="&amp;$U9)*単価!$C$7</f>
        <v>0</v>
      </c>
      <c r="N9" s="33">
        <f>SUMIFS(使用量!$N$2:$N$370,使用量!$A$2:$A$370,"&gt;="&amp;$T9,使用量!$A$2:$A$370,"&lt;="&amp;$U9)*単価!$C$9</f>
        <v>0</v>
      </c>
      <c r="O9" s="33"/>
      <c r="P9" s="33">
        <f>SUMIFS(使用量!$P$2:$P$370,使用量!$A$2:$A$370,"&gt;="&amp;$T9,使用量!$A$2:$A$370,"&lt;="&amp;$U9)*単価!$C$8</f>
        <v>0</v>
      </c>
      <c r="Q9" s="34">
        <f t="shared" si="0"/>
        <v>0</v>
      </c>
      <c r="R9" s="33">
        <f t="shared" si="4"/>
        <v>0</v>
      </c>
      <c r="S9" s="43">
        <f t="shared" si="3"/>
        <v>0</v>
      </c>
      <c r="T9" s="57">
        <f t="shared" si="5"/>
        <v>44409</v>
      </c>
      <c r="U9" s="59">
        <f t="shared" si="1"/>
        <v>44439</v>
      </c>
    </row>
    <row r="10" spans="1:21">
      <c r="A10" s="58">
        <f t="shared" si="2"/>
        <v>44440</v>
      </c>
      <c r="B10" s="33">
        <f>(SUMIFS(使用量!$B$2:$B$370,使用量!$A$2:$A$370,"&gt;="&amp;$T10,使用量!$A$2:$A$370,"&lt;="&amp;$U10))*単価!C4</f>
        <v>0</v>
      </c>
      <c r="C10" s="33">
        <f>SUMIFS(使用量!$C$2:$C$370,使用量!$A$2:$A$370,"&gt;="&amp;$T10,使用量!$A$2:$A$370,"&lt;="&amp;$U10)*単価!C5</f>
        <v>0</v>
      </c>
      <c r="D10" s="33">
        <f>SUMIFS(使用量!$D$2:$D$370,使用量!$A$2:$A$370,"&gt;="&amp;$T10,使用量!$A$2:$A$370,"&lt;="&amp;$U10)*単価!C9</f>
        <v>0</v>
      </c>
      <c r="E10" s="33"/>
      <c r="F10" s="33">
        <f>SUMIFS(使用量!$F$2:$F$370,使用量!$A$2:$A$370,"&gt;="&amp;$T10,使用量!$A$2:$A$370,"&lt;="&amp;$U10)*単価!$C$6</f>
        <v>0</v>
      </c>
      <c r="G10" s="33"/>
      <c r="H10" s="33">
        <f>SUMIFS(使用量!$H$2:$H$370,使用量!$A$2:$A$370,"&gt;="&amp;$T10,使用量!$A$2:$A$370,"&lt;="&amp;$U10)*単価!$C$9</f>
        <v>0</v>
      </c>
      <c r="I10" s="33"/>
      <c r="J10" s="33"/>
      <c r="K10" s="33"/>
      <c r="L10" s="33"/>
      <c r="M10" s="33">
        <f>SUMIFS(使用量!$M$2:$M$370,使用量!$A$2:$A$370,"&gt;="&amp;$T10,使用量!$A$2:$A$370,"&lt;="&amp;$U10)*単価!$C$7</f>
        <v>0</v>
      </c>
      <c r="N10" s="33">
        <f>SUMIFS(使用量!$N$2:$N$370,使用量!$A$2:$A$370,"&gt;="&amp;$T10,使用量!$A$2:$A$370,"&lt;="&amp;$U10)*単価!$C$9</f>
        <v>0</v>
      </c>
      <c r="O10" s="33"/>
      <c r="P10" s="33">
        <f>SUMIFS(使用量!$P$2:$P$370,使用量!$A$2:$A$370,"&gt;="&amp;$T10,使用量!$A$2:$A$370,"&lt;="&amp;$U10)*単価!$C$8</f>
        <v>0</v>
      </c>
      <c r="Q10" s="34">
        <f t="shared" si="0"/>
        <v>0</v>
      </c>
      <c r="R10" s="33">
        <f t="shared" si="4"/>
        <v>0</v>
      </c>
      <c r="S10" s="43">
        <f t="shared" si="3"/>
        <v>0</v>
      </c>
      <c r="T10" s="57">
        <f t="shared" si="5"/>
        <v>44440</v>
      </c>
      <c r="U10" s="59">
        <f t="shared" si="1"/>
        <v>44469</v>
      </c>
    </row>
    <row r="11" spans="1:21">
      <c r="A11" s="58">
        <f t="shared" si="2"/>
        <v>44470</v>
      </c>
      <c r="B11" s="33">
        <f>(SUMIFS(使用量!$B$2:$B$370,使用量!$A$2:$A$370,"&gt;="&amp;$T11,使用量!$A$2:$A$370,"&lt;="&amp;$U11))*単価!C4</f>
        <v>0</v>
      </c>
      <c r="C11" s="33">
        <f>SUMIFS(使用量!$C$2:$C$370,使用量!$A$2:$A$370,"&gt;="&amp;$T11,使用量!$A$2:$A$370,"&lt;="&amp;$U11)*単価!C5</f>
        <v>0</v>
      </c>
      <c r="D11" s="33">
        <f>SUMIFS(使用量!$D$2:$D$370,使用量!$A$2:$A$370,"&gt;="&amp;$T11,使用量!$A$2:$A$370,"&lt;="&amp;$U11)*単価!C9</f>
        <v>0</v>
      </c>
      <c r="E11" s="33"/>
      <c r="F11" s="33">
        <f>SUMIFS(使用量!$F$2:$F$370,使用量!$A$2:$A$370,"&gt;="&amp;$T11,使用量!$A$2:$A$370,"&lt;="&amp;$U11)*単価!$C$6</f>
        <v>0</v>
      </c>
      <c r="G11" s="33"/>
      <c r="H11" s="33">
        <f>SUMIFS(使用量!$H$2:$H$370,使用量!$A$2:$A$370,"&gt;="&amp;$T11,使用量!$A$2:$A$370,"&lt;="&amp;$U11)*単価!$C$9</f>
        <v>0</v>
      </c>
      <c r="I11" s="33"/>
      <c r="J11" s="33"/>
      <c r="K11" s="33"/>
      <c r="L11" s="33"/>
      <c r="M11" s="33">
        <f>SUMIFS(使用量!$M$2:$M$370,使用量!$A$2:$A$370,"&gt;="&amp;$T11,使用量!$A$2:$A$370,"&lt;="&amp;$U11)*単価!$C$7</f>
        <v>0</v>
      </c>
      <c r="N11" s="33">
        <f>SUMIFS(使用量!$N$2:$N$370,使用量!$A$2:$A$370,"&gt;="&amp;$T11,使用量!$A$2:$A$370,"&lt;="&amp;$U11)*単価!$C$9</f>
        <v>0</v>
      </c>
      <c r="O11" s="33"/>
      <c r="P11" s="33">
        <f>SUMIFS(使用量!$P$2:$P$370,使用量!$A$2:$A$370,"&gt;="&amp;$T11,使用量!$A$2:$A$370,"&lt;="&amp;$U11)*単価!$C$8</f>
        <v>0</v>
      </c>
      <c r="Q11" s="34">
        <f t="shared" si="0"/>
        <v>0</v>
      </c>
      <c r="R11" s="33">
        <f t="shared" si="4"/>
        <v>0</v>
      </c>
      <c r="S11" s="43">
        <f t="shared" si="3"/>
        <v>0</v>
      </c>
      <c r="T11" s="57">
        <f t="shared" si="5"/>
        <v>44470</v>
      </c>
      <c r="U11" s="59">
        <f t="shared" si="1"/>
        <v>44500</v>
      </c>
    </row>
    <row r="12" spans="1:21">
      <c r="A12" s="58">
        <f t="shared" si="2"/>
        <v>44501</v>
      </c>
      <c r="B12" s="33">
        <f>(SUMIFS(使用量!$B$2:$B$370,使用量!$A$2:$A$370,"&gt;="&amp;$T12,使用量!$A$2:$A$370,"&lt;="&amp;$U12))*単価!C4</f>
        <v>0</v>
      </c>
      <c r="C12" s="33">
        <f>SUMIFS(使用量!$C$2:$C$370,使用量!$A$2:$A$370,"&gt;="&amp;$T12,使用量!$A$2:$A$370,"&lt;="&amp;$U12)*単価!C5</f>
        <v>0</v>
      </c>
      <c r="D12" s="33">
        <f>SUMIFS(使用量!$D$2:$D$370,使用量!$A$2:$A$370,"&gt;="&amp;$T12,使用量!$A$2:$A$370,"&lt;="&amp;$U12)*単価!C9</f>
        <v>0</v>
      </c>
      <c r="E12" s="33"/>
      <c r="F12" s="33">
        <f>SUMIFS(使用量!$F$2:$F$370,使用量!$A$2:$A$370,"&gt;="&amp;$T12,使用量!$A$2:$A$370,"&lt;="&amp;$U12)*単価!$C$6</f>
        <v>0</v>
      </c>
      <c r="G12" s="33"/>
      <c r="H12" s="33">
        <f>SUMIFS(使用量!$H$2:$H$370,使用量!$A$2:$A$370,"&gt;="&amp;$T12,使用量!$A$2:$A$370,"&lt;="&amp;$U12)*単価!$C$9</f>
        <v>0</v>
      </c>
      <c r="I12" s="33"/>
      <c r="J12" s="33"/>
      <c r="K12" s="33"/>
      <c r="L12" s="33"/>
      <c r="M12" s="33">
        <f>SUMIFS(使用量!$M$2:$M$370,使用量!$A$2:$A$370,"&gt;="&amp;$T12,使用量!$A$2:$A$370,"&lt;="&amp;$U12)*単価!$C$7</f>
        <v>0</v>
      </c>
      <c r="N12" s="33">
        <f>SUMIFS(使用量!$N$2:$N$370,使用量!$A$2:$A$370,"&gt;="&amp;$T12,使用量!$A$2:$A$370,"&lt;="&amp;$U12)*単価!$C$9</f>
        <v>0</v>
      </c>
      <c r="O12" s="33"/>
      <c r="P12" s="33">
        <f>SUMIFS(使用量!$P$2:$P$370,使用量!$A$2:$A$370,"&gt;="&amp;$T12,使用量!$A$2:$A$370,"&lt;="&amp;$U12)*単価!$C$8</f>
        <v>0</v>
      </c>
      <c r="Q12" s="34">
        <f t="shared" si="0"/>
        <v>0</v>
      </c>
      <c r="R12" s="33">
        <f t="shared" si="4"/>
        <v>0</v>
      </c>
      <c r="S12" s="43">
        <f t="shared" si="3"/>
        <v>0</v>
      </c>
      <c r="T12" s="57">
        <f t="shared" si="5"/>
        <v>44501</v>
      </c>
      <c r="U12" s="59">
        <f t="shared" si="1"/>
        <v>44530</v>
      </c>
    </row>
    <row r="13" spans="1:21">
      <c r="A13" s="58">
        <f t="shared" si="2"/>
        <v>44531</v>
      </c>
      <c r="B13" s="33">
        <f>(SUMIFS(使用量!$B$2:$B$370,使用量!$A$2:$A$370,"&gt;="&amp;$T13,使用量!$A$2:$A$370,"&lt;="&amp;$U13))*単価!C4</f>
        <v>0</v>
      </c>
      <c r="C13" s="33">
        <f>SUMIFS(使用量!$C$2:$C$370,使用量!$A$2:$A$370,"&gt;="&amp;$T13,使用量!$A$2:$A$370,"&lt;="&amp;$U13)*単価!C5</f>
        <v>0</v>
      </c>
      <c r="D13" s="33">
        <f>SUMIFS(使用量!$D$2:$D$370,使用量!$A$2:$A$370,"&gt;="&amp;$T13,使用量!$A$2:$A$370,"&lt;="&amp;$U13)*単価!C9</f>
        <v>0</v>
      </c>
      <c r="E13" s="33"/>
      <c r="F13" s="33">
        <f>SUMIFS(使用量!$F$2:$F$370,使用量!$A$2:$A$370,"&gt;="&amp;$T13,使用量!$A$2:$A$370,"&lt;="&amp;$U13)*単価!$C$6</f>
        <v>0</v>
      </c>
      <c r="G13" s="33"/>
      <c r="H13" s="33">
        <f>SUMIFS(使用量!$H$2:$H$370,使用量!$A$2:$A$370,"&gt;="&amp;$T13,使用量!$A$2:$A$370,"&lt;="&amp;$U13)*単価!$C$9</f>
        <v>0</v>
      </c>
      <c r="I13" s="33"/>
      <c r="J13" s="33"/>
      <c r="K13" s="33"/>
      <c r="L13" s="33"/>
      <c r="M13" s="33">
        <f>SUMIFS(使用量!$M$2:$M$370,使用量!$A$2:$A$370,"&gt;="&amp;$T13,使用量!$A$2:$A$370,"&lt;="&amp;$U13)*単価!$C$7</f>
        <v>0</v>
      </c>
      <c r="N13" s="33">
        <f>SUMIFS(使用量!$N$2:$N$370,使用量!$A$2:$A$370,"&gt;="&amp;$T13,使用量!$A$2:$A$370,"&lt;="&amp;$U13)*単価!$C$9</f>
        <v>0</v>
      </c>
      <c r="O13" s="33"/>
      <c r="P13" s="33">
        <f>SUMIFS(使用量!$P$2:$P$370,使用量!$A$2:$A$370,"&gt;="&amp;$T13,使用量!$A$2:$A$370,"&lt;="&amp;$U13)*単価!$C$8</f>
        <v>0</v>
      </c>
      <c r="Q13" s="34">
        <f t="shared" si="0"/>
        <v>0</v>
      </c>
      <c r="R13" s="33">
        <f t="shared" si="4"/>
        <v>0</v>
      </c>
      <c r="S13" s="43">
        <f t="shared" si="3"/>
        <v>0</v>
      </c>
      <c r="T13" s="57">
        <f t="shared" si="5"/>
        <v>44531</v>
      </c>
      <c r="U13" s="59">
        <f>T14-1</f>
        <v>44561</v>
      </c>
    </row>
    <row r="14" spans="1:21">
      <c r="A14" s="32" t="s">
        <v>31</v>
      </c>
      <c r="B14" s="34">
        <f>SUM(B2:B13)</f>
        <v>0</v>
      </c>
      <c r="C14" s="34">
        <f>SUM(C2:C13)</f>
        <v>0</v>
      </c>
      <c r="D14" s="34">
        <f>SUM(D2:D13)</f>
        <v>0</v>
      </c>
      <c r="E14" s="34">
        <f>SUM(E2:E13)</f>
        <v>0</v>
      </c>
      <c r="F14" s="34">
        <f>SUM(F2:F13)</f>
        <v>0</v>
      </c>
      <c r="G14" s="34"/>
      <c r="H14" s="34">
        <f t="shared" ref="H14:Q14" si="6">SUM(H2:H13)</f>
        <v>0</v>
      </c>
      <c r="I14" s="34">
        <f t="shared" si="6"/>
        <v>0</v>
      </c>
      <c r="J14" s="34">
        <f t="shared" si="6"/>
        <v>0</v>
      </c>
      <c r="K14" s="34">
        <f t="shared" si="6"/>
        <v>0</v>
      </c>
      <c r="L14" s="34">
        <f t="shared" si="6"/>
        <v>0</v>
      </c>
      <c r="M14" s="34">
        <f t="shared" si="6"/>
        <v>0</v>
      </c>
      <c r="N14" s="34">
        <f t="shared" si="6"/>
        <v>0</v>
      </c>
      <c r="O14" s="34">
        <f t="shared" si="6"/>
        <v>0</v>
      </c>
      <c r="P14" s="34">
        <f t="shared" si="6"/>
        <v>0</v>
      </c>
      <c r="Q14" s="34">
        <f t="shared" si="6"/>
        <v>0</v>
      </c>
      <c r="R14" s="42"/>
      <c r="S14" s="42"/>
      <c r="T14" s="57">
        <f t="shared" si="5"/>
        <v>44562</v>
      </c>
      <c r="U14" s="59"/>
    </row>
    <row r="16" spans="1:21">
      <c r="N16" t="s">
        <v>39</v>
      </c>
      <c r="P16" s="39">
        <f>契約金額!C4</f>
        <v>960000</v>
      </c>
      <c r="Q16" s="40">
        <f>Q14/P16</f>
        <v>0</v>
      </c>
    </row>
  </sheetData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9739-4E56-8640-9417-BFC9EB52411E}">
  <sheetPr>
    <tabColor theme="9" tint="0.59999389629810485"/>
  </sheetPr>
  <dimension ref="A1"/>
  <sheetViews>
    <sheetView zoomScale="75" workbookViewId="0"/>
  </sheetViews>
  <sheetFormatPr baseColWidth="10" defaultColWidth="10.85546875" defaultRowHeight="20"/>
  <sheetData/>
  <phoneticPr fontId="4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0B39-FA3C-9C44-AE45-B43269E576E1}">
  <sheetPr>
    <tabColor theme="9" tint="0.59999389629810485"/>
  </sheetPr>
  <dimension ref="A1"/>
  <sheetViews>
    <sheetView zoomScale="96" zoomScaleNormal="96" workbookViewId="0"/>
  </sheetViews>
  <sheetFormatPr baseColWidth="10" defaultColWidth="10.85546875" defaultRowHeight="20"/>
  <sheetData/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使用方法</vt:lpstr>
      <vt:lpstr>使用量</vt:lpstr>
      <vt:lpstr>単価</vt:lpstr>
      <vt:lpstr>契約金額</vt:lpstr>
      <vt:lpstr>使用料金</vt:lpstr>
      <vt:lpstr>月別使用料金</vt:lpstr>
      <vt:lpstr>月別使用量グラフ</vt:lpstr>
      <vt:lpstr>使用率グラフ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Mayu Katagi</cp:lastModifiedBy>
  <dcterms:created xsi:type="dcterms:W3CDTF">2020-08-20T06:40:30Z</dcterms:created>
  <dcterms:modified xsi:type="dcterms:W3CDTF">2021-04-09T01:37:48Z</dcterms:modified>
</cp:coreProperties>
</file>