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enta-ihara\Documents\SmartRead\00_CogentLabs\利用料金関係\"/>
    </mc:Choice>
  </mc:AlternateContent>
  <xr:revisionPtr revIDLastSave="0" documentId="13_ncr:1_{BBED72BE-BF80-446B-AC0A-79FE32D1F1F5}" xr6:coauthVersionLast="47" xr6:coauthVersionMax="47" xr10:uidLastSave="{00000000-0000-0000-0000-000000000000}"/>
  <bookViews>
    <workbookView xWindow="-45384" yWindow="-26028" windowWidth="46296" windowHeight="25416" xr2:uid="{00000000-000D-0000-FFFF-FFFF00000000}"/>
  </bookViews>
  <sheets>
    <sheet name="使用方法" sheetId="11" r:id="rId1"/>
    <sheet name="使用量" sheetId="1" r:id="rId2"/>
    <sheet name="使用量_非定型文書強化バージョン" sheetId="12" r:id="rId3"/>
    <sheet name="計算用_非定型文書強化バージョン" sheetId="15" state="hidden" r:id="rId4"/>
    <sheet name="単価" sheetId="3" r:id="rId5"/>
    <sheet name="契約金額" sheetId="9" r:id="rId6"/>
    <sheet name="使用料金" sheetId="2" r:id="rId7"/>
    <sheet name="月別使用料金" sheetId="4" r:id="rId8"/>
    <sheet name="月別使用量グラフ" sheetId="8" r:id="rId9"/>
    <sheet name="使用率グラフ" sheetId="10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15" l="1" a="1"/>
  <c r="A1" i="15" s="1"/>
  <c r="L15" i="4"/>
  <c r="C4" i="9"/>
  <c r="C17" i="3"/>
  <c r="C16" i="3"/>
  <c r="C15" i="3"/>
  <c r="C14" i="3"/>
  <c r="C13" i="3"/>
  <c r="C12" i="3"/>
  <c r="C11" i="3"/>
  <c r="C10" i="3"/>
  <c r="C9" i="3"/>
  <c r="C8" i="3"/>
  <c r="C7" i="3"/>
  <c r="C6" i="3"/>
  <c r="C5" i="3"/>
  <c r="C4" i="3"/>
  <c r="O4" i="4" l="1"/>
  <c r="C14" i="2"/>
  <c r="C16" i="2"/>
  <c r="C15" i="2"/>
  <c r="K3" i="4"/>
  <c r="J3" i="4"/>
  <c r="I3" i="4"/>
  <c r="H3" i="4"/>
  <c r="G3" i="4"/>
  <c r="F3" i="4"/>
  <c r="E3" i="4"/>
  <c r="D3" i="4"/>
  <c r="C3" i="4"/>
  <c r="B3" i="4"/>
  <c r="C13" i="2"/>
  <c r="C11" i="2"/>
  <c r="C8" i="2"/>
  <c r="C12" i="2"/>
  <c r="C7" i="2"/>
  <c r="C10" i="2"/>
  <c r="C9" i="2"/>
  <c r="C6" i="2"/>
  <c r="C5" i="2"/>
  <c r="C4" i="2"/>
  <c r="A3" i="4"/>
  <c r="O5" i="4" l="1"/>
  <c r="O6" i="4"/>
  <c r="N8" i="4"/>
  <c r="O7" i="4"/>
  <c r="N11" i="4"/>
  <c r="N3" i="4"/>
  <c r="N4" i="4"/>
  <c r="O11" i="4"/>
  <c r="N5" i="4"/>
  <c r="N6" i="4"/>
  <c r="N12" i="4"/>
  <c r="O8" i="4"/>
  <c r="O9" i="4"/>
  <c r="N14" i="4"/>
  <c r="O10" i="4"/>
  <c r="N10" i="4"/>
  <c r="O12" i="4"/>
  <c r="O13" i="4"/>
  <c r="N7" i="4"/>
  <c r="O14" i="4"/>
  <c r="N9" i="4"/>
  <c r="O3" i="4"/>
  <c r="N13" i="4"/>
  <c r="M13" i="4"/>
  <c r="M4" i="4"/>
  <c r="M8" i="4"/>
  <c r="M7" i="4"/>
  <c r="M14" i="4"/>
  <c r="M12" i="4"/>
  <c r="M9" i="4"/>
  <c r="M6" i="4"/>
  <c r="M3" i="4"/>
  <c r="M11" i="4"/>
  <c r="M10" i="4"/>
  <c r="M5" i="4"/>
  <c r="C17" i="2"/>
  <c r="N15" i="4" l="1"/>
  <c r="O15" i="4"/>
  <c r="P3" i="4"/>
  <c r="Q3" i="4" s="1"/>
  <c r="S4" i="4"/>
  <c r="I4" i="4" l="1"/>
  <c r="D4" i="4"/>
  <c r="B4" i="4"/>
  <c r="J4" i="4"/>
  <c r="E4" i="4"/>
  <c r="K4" i="4"/>
  <c r="F4" i="4"/>
  <c r="H4" i="4"/>
  <c r="G4" i="4"/>
  <c r="C4" i="4"/>
  <c r="S5" i="4"/>
  <c r="A4" i="4"/>
  <c r="L17" i="4"/>
  <c r="P4" i="4" l="1"/>
  <c r="H5" i="4"/>
  <c r="E5" i="4"/>
  <c r="B5" i="4"/>
  <c r="I5" i="4"/>
  <c r="D5" i="4"/>
  <c r="J5" i="4"/>
  <c r="F5" i="4"/>
  <c r="K5" i="4"/>
  <c r="G5" i="4"/>
  <c r="C5" i="4"/>
  <c r="S6" i="4"/>
  <c r="A5" i="4"/>
  <c r="T4" i="4"/>
  <c r="T3" i="4"/>
  <c r="P5" i="4" l="1"/>
  <c r="I6" i="4"/>
  <c r="F6" i="4"/>
  <c r="B6" i="4"/>
  <c r="J6" i="4"/>
  <c r="G6" i="4"/>
  <c r="C6" i="4"/>
  <c r="K6" i="4"/>
  <c r="E6" i="4"/>
  <c r="H6" i="4"/>
  <c r="D6" i="4"/>
  <c r="T5" i="4"/>
  <c r="A6" i="4"/>
  <c r="S7" i="4"/>
  <c r="P6" i="4" l="1"/>
  <c r="K7" i="4"/>
  <c r="J7" i="4"/>
  <c r="I7" i="4"/>
  <c r="H7" i="4"/>
  <c r="G7" i="4"/>
  <c r="F7" i="4"/>
  <c r="E7" i="4"/>
  <c r="D7" i="4"/>
  <c r="C7" i="4"/>
  <c r="B7" i="4"/>
  <c r="A7" i="4"/>
  <c r="T6" i="4"/>
  <c r="S8" i="4"/>
  <c r="Q4" i="4"/>
  <c r="P7" i="4" l="1"/>
  <c r="K8" i="4"/>
  <c r="J8" i="4"/>
  <c r="I8" i="4"/>
  <c r="H8" i="4"/>
  <c r="G8" i="4"/>
  <c r="F8" i="4"/>
  <c r="E8" i="4"/>
  <c r="D8" i="4"/>
  <c r="C8" i="4"/>
  <c r="B8" i="4"/>
  <c r="Q5" i="4"/>
  <c r="T7" i="4"/>
  <c r="A8" i="4"/>
  <c r="S9" i="4"/>
  <c r="S10" i="4" l="1"/>
  <c r="P8" i="4"/>
  <c r="K10" i="4"/>
  <c r="J10" i="4"/>
  <c r="I10" i="4"/>
  <c r="H10" i="4"/>
  <c r="G10" i="4"/>
  <c r="F10" i="4"/>
  <c r="E10" i="4"/>
  <c r="D10" i="4"/>
  <c r="C10" i="4"/>
  <c r="B10" i="4"/>
  <c r="K9" i="4"/>
  <c r="J9" i="4"/>
  <c r="I9" i="4"/>
  <c r="H9" i="4"/>
  <c r="G9" i="4"/>
  <c r="F9" i="4"/>
  <c r="E9" i="4"/>
  <c r="D9" i="4"/>
  <c r="C9" i="4"/>
  <c r="B9" i="4"/>
  <c r="T8" i="4"/>
  <c r="A9" i="4"/>
  <c r="R3" i="4"/>
  <c r="S11" i="4"/>
  <c r="A10" i="4"/>
  <c r="T9" i="4"/>
  <c r="R4" i="4"/>
  <c r="P10" i="4" l="1"/>
  <c r="P9" i="4"/>
  <c r="I11" i="4"/>
  <c r="E11" i="4"/>
  <c r="B11" i="4"/>
  <c r="G11" i="4"/>
  <c r="D11" i="4"/>
  <c r="K11" i="4"/>
  <c r="J11" i="4"/>
  <c r="H11" i="4"/>
  <c r="F11" i="4"/>
  <c r="C11" i="4"/>
  <c r="S12" i="4"/>
  <c r="A11" i="4"/>
  <c r="T10" i="4"/>
  <c r="Q6" i="4"/>
  <c r="R5" i="4"/>
  <c r="P11" i="4" l="1"/>
  <c r="G12" i="4"/>
  <c r="E12" i="4"/>
  <c r="C12" i="4"/>
  <c r="K12" i="4"/>
  <c r="J12" i="4"/>
  <c r="I12" i="4"/>
  <c r="H12" i="4"/>
  <c r="F12" i="4"/>
  <c r="D12" i="4"/>
  <c r="B12" i="4"/>
  <c r="S13" i="4"/>
  <c r="A12" i="4"/>
  <c r="T11" i="4"/>
  <c r="Q7" i="4"/>
  <c r="R6" i="4"/>
  <c r="P12" i="4" l="1"/>
  <c r="K13" i="4"/>
  <c r="J13" i="4"/>
  <c r="H13" i="4"/>
  <c r="G13" i="4"/>
  <c r="F13" i="4"/>
  <c r="E13" i="4"/>
  <c r="D13" i="4"/>
  <c r="C13" i="4"/>
  <c r="B13" i="4"/>
  <c r="I13" i="4"/>
  <c r="S14" i="4"/>
  <c r="M15" i="4" s="1"/>
  <c r="A13" i="4"/>
  <c r="T12" i="4"/>
  <c r="Q8" i="4"/>
  <c r="R7" i="4"/>
  <c r="P13" i="4" l="1"/>
  <c r="K14" i="4"/>
  <c r="K15" i="4" s="1"/>
  <c r="J14" i="4"/>
  <c r="J15" i="4" s="1"/>
  <c r="I14" i="4"/>
  <c r="I15" i="4" s="1"/>
  <c r="H14" i="4"/>
  <c r="H15" i="4" s="1"/>
  <c r="G14" i="4"/>
  <c r="G15" i="4" s="1"/>
  <c r="F14" i="4"/>
  <c r="F15" i="4" s="1"/>
  <c r="E14" i="4"/>
  <c r="E15" i="4" s="1"/>
  <c r="D14" i="4"/>
  <c r="D15" i="4" s="1"/>
  <c r="C14" i="4"/>
  <c r="C15" i="4" s="1"/>
  <c r="B14" i="4"/>
  <c r="S15" i="4"/>
  <c r="T14" i="4" s="1"/>
  <c r="A14" i="4"/>
  <c r="T13" i="4"/>
  <c r="Q9" i="4"/>
  <c r="R8" i="4"/>
  <c r="P14" i="4" l="1"/>
  <c r="Q10" i="4"/>
  <c r="R9" i="4"/>
  <c r="B15" i="4" l="1"/>
  <c r="Q11" i="4"/>
  <c r="R10" i="4"/>
  <c r="P15" i="4" l="1"/>
  <c r="P17" i="4" s="1"/>
  <c r="Q12" i="4"/>
  <c r="R11" i="4"/>
  <c r="Q13" i="4" l="1"/>
  <c r="R12" i="4"/>
  <c r="Q14" i="4" l="1"/>
  <c r="R14" i="4" s="1"/>
  <c r="R13" i="4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<sst xmlns="http://schemas.openxmlformats.org/spreadsheetml/2006/main" count="165" uniqueCount="119">
  <si>
    <t>チェックボックス/選択肢</t>
    <rPh sb="9" eb="12">
      <t xml:space="preserve">センタクシ </t>
    </rPh>
    <phoneticPr fontId="2"/>
  </si>
  <si>
    <t>空白/項目</t>
    <rPh sb="0" eb="2">
      <t xml:space="preserve">クウハク </t>
    </rPh>
    <rPh sb="3" eb="5">
      <t xml:space="preserve">コウモク </t>
    </rPh>
    <phoneticPr fontId="2"/>
  </si>
  <si>
    <t>項目名</t>
    <rPh sb="0" eb="3">
      <t xml:space="preserve">コウモクメイ </t>
    </rPh>
    <phoneticPr fontId="2"/>
  </si>
  <si>
    <t>単価</t>
    <rPh sb="0" eb="2">
      <t xml:space="preserve">タンカ </t>
    </rPh>
    <phoneticPr fontId="2"/>
  </si>
  <si>
    <t>記入済み</t>
    <rPh sb="0" eb="3">
      <t xml:space="preserve">キニュウズミ </t>
    </rPh>
    <phoneticPr fontId="2"/>
  </si>
  <si>
    <t>合計</t>
    <rPh sb="0" eb="2">
      <t xml:space="preserve">ゴウケイ </t>
    </rPh>
    <phoneticPr fontId="2"/>
  </si>
  <si>
    <t>項目別合計金額</t>
    <rPh sb="0" eb="5">
      <t>コウモク</t>
    </rPh>
    <rPh sb="5" eb="7">
      <t>キンガク</t>
    </rPh>
    <phoneticPr fontId="2"/>
  </si>
  <si>
    <t>月別合計金額</t>
    <rPh sb="0" eb="2">
      <t>ツキ</t>
    </rPh>
    <rPh sb="2" eb="4">
      <t>ゴウケイ</t>
    </rPh>
    <rPh sb="4" eb="6">
      <t>キンガク</t>
    </rPh>
    <phoneticPr fontId="2"/>
  </si>
  <si>
    <t>月別</t>
    <rPh sb="0" eb="2">
      <t>ツキ</t>
    </rPh>
    <phoneticPr fontId="2"/>
  </si>
  <si>
    <t>プラン名</t>
    <phoneticPr fontId="2"/>
  </si>
  <si>
    <t>契約金額</t>
    <rPh sb="0" eb="4">
      <t xml:space="preserve">ケイヤクキンガク </t>
    </rPh>
    <phoneticPr fontId="2"/>
  </si>
  <si>
    <t>累積金額</t>
    <rPh sb="0" eb="2">
      <t xml:space="preserve">ルイセキ </t>
    </rPh>
    <rPh sb="2" eb="4">
      <t xml:space="preserve">キンガク </t>
    </rPh>
    <phoneticPr fontId="2"/>
  </si>
  <si>
    <t>使用率</t>
    <rPh sb="0" eb="3">
      <t xml:space="preserve">シヨウリツ </t>
    </rPh>
    <phoneticPr fontId="2"/>
  </si>
  <si>
    <t>①</t>
    <phoneticPr fontId="2"/>
  </si>
  <si>
    <t>②</t>
    <phoneticPr fontId="2"/>
  </si>
  <si>
    <t>③</t>
    <phoneticPr fontId="2"/>
  </si>
  <si>
    <t>④</t>
    <phoneticPr fontId="2"/>
  </si>
  <si>
    <t>＜使用方法＞</t>
    <rPh sb="1" eb="5">
      <t>シヨウ</t>
    </rPh>
    <phoneticPr fontId="2"/>
  </si>
  <si>
    <t>＜見方＞</t>
    <rPh sb="1" eb="3">
      <t>ミカタ</t>
    </rPh>
    <phoneticPr fontId="2"/>
  </si>
  <si>
    <t>『使用料金』タブでは累計金額が表示されます。</t>
    <rPh sb="1" eb="3">
      <t>シヨウ</t>
    </rPh>
    <rPh sb="3" eb="5">
      <t>リョウ</t>
    </rPh>
    <rPh sb="10" eb="12">
      <t>ルイケイ</t>
    </rPh>
    <rPh sb="12" eb="14">
      <t>キンガク</t>
    </rPh>
    <rPh sb="15" eb="17">
      <t>ヒョウ</t>
    </rPh>
    <phoneticPr fontId="2"/>
  </si>
  <si>
    <t>『月別使用料金』タブでは各月の使用料金が表示されます。</t>
    <rPh sb="0" eb="1">
      <t>『』</t>
    </rPh>
    <rPh sb="1" eb="7">
      <t>ツキ</t>
    </rPh>
    <rPh sb="12" eb="13">
      <t xml:space="preserve">カク </t>
    </rPh>
    <rPh sb="13" eb="14">
      <t xml:space="preserve">ツキ </t>
    </rPh>
    <rPh sb="15" eb="19">
      <t>シヨウ</t>
    </rPh>
    <rPh sb="20" eb="22">
      <t>ヒョウ</t>
    </rPh>
    <phoneticPr fontId="2"/>
  </si>
  <si>
    <t>『月別使用量グラフ』では各月の使用料金をグラフが表示されます。</t>
    <rPh sb="1" eb="3">
      <t>ツキ</t>
    </rPh>
    <rPh sb="3" eb="6">
      <t>シヨウリョウ</t>
    </rPh>
    <rPh sb="12" eb="14">
      <t>カクツキ</t>
    </rPh>
    <rPh sb="15" eb="17">
      <t>シヨウ</t>
    </rPh>
    <rPh sb="17" eb="19">
      <t>リョウ</t>
    </rPh>
    <rPh sb="24" eb="26">
      <t>ヒョウ</t>
    </rPh>
    <phoneticPr fontId="2"/>
  </si>
  <si>
    <t>『使用率』グラフでは累計金額と使用率が表示されます。</t>
    <rPh sb="1" eb="4">
      <t>シヨウ</t>
    </rPh>
    <rPh sb="10" eb="14">
      <t>ルイケイ</t>
    </rPh>
    <rPh sb="15" eb="18">
      <t>シヨウ</t>
    </rPh>
    <rPh sb="19" eb="21">
      <t>ヒョウ</t>
    </rPh>
    <phoneticPr fontId="2"/>
  </si>
  <si>
    <t>＜各プランの基本料金及び単価※参考資料＞</t>
    <rPh sb="1" eb="2">
      <t xml:space="preserve">カク </t>
    </rPh>
    <rPh sb="6" eb="10">
      <t>キホn</t>
    </rPh>
    <rPh sb="10" eb="11">
      <t>オヨビ</t>
    </rPh>
    <rPh sb="12" eb="14">
      <t>タンカ</t>
    </rPh>
    <rPh sb="15" eb="19">
      <t>サンコウ</t>
    </rPh>
    <phoneticPr fontId="2"/>
  </si>
  <si>
    <t>＜『月別使用料金』タブの開始月変更方法＞</t>
    <rPh sb="2" eb="4">
      <t>ツキ</t>
    </rPh>
    <rPh sb="4" eb="8">
      <t>シヨウリョウ</t>
    </rPh>
    <rPh sb="12" eb="15">
      <t xml:space="preserve">カイシ </t>
    </rPh>
    <rPh sb="15" eb="19">
      <t>ヘンコウ</t>
    </rPh>
    <phoneticPr fontId="2"/>
  </si>
  <si>
    <t>dateFrom</t>
  </si>
  <si>
    <t>dateTo</t>
  </si>
  <si>
    <t>orgId</t>
  </si>
  <si>
    <t>シングルライン/行</t>
    <rPh sb="8" eb="9">
      <t xml:space="preserve">ギョウ </t>
    </rPh>
    <phoneticPr fontId="2"/>
  </si>
  <si>
    <t>ボックスキャラクター/行</t>
    <rPh sb="11" eb="12">
      <t xml:space="preserve">ギョウ </t>
    </rPh>
    <phoneticPr fontId="2"/>
  </si>
  <si>
    <t>仕分け/枚</t>
    <rPh sb="0" eb="2">
      <t xml:space="preserve">シワケ </t>
    </rPh>
    <rPh sb="4" eb="5">
      <t xml:space="preserve">マイ </t>
    </rPh>
    <phoneticPr fontId="2"/>
  </si>
  <si>
    <t>定型文書</t>
    <rPh sb="0" eb="4">
      <t xml:space="preserve">テイケイブンショ </t>
    </rPh>
    <phoneticPr fontId="2"/>
  </si>
  <si>
    <t>月別の使用料金を表示するためには1/1~1/31や2/1〜2/28と対象期間を月初１日から月末までを指定してダウンロードしてください。</t>
    <rPh sb="0" eb="2">
      <t xml:space="preserve">ツキベツ </t>
    </rPh>
    <rPh sb="3" eb="7">
      <t xml:space="preserve">シヨウリョウキンヲ </t>
    </rPh>
    <rPh sb="8" eb="10">
      <t xml:space="preserve">ヒョウジスルタメニハ </t>
    </rPh>
    <rPh sb="39" eb="41">
      <t xml:space="preserve">ゲッショ </t>
    </rPh>
    <rPh sb="45" eb="47">
      <t xml:space="preserve">ゲツマツ </t>
    </rPh>
    <rPh sb="50" eb="52">
      <t xml:space="preserve">シテイシテクダサイ。 </t>
    </rPh>
    <phoneticPr fontId="2"/>
  </si>
  <si>
    <t>非表示になっている[O][P]列を再表示します。</t>
    <rPh sb="0" eb="3">
      <t>ヒヒョウジ</t>
    </rPh>
    <rPh sb="15" eb="16">
      <t>レテゥ</t>
    </rPh>
    <rPh sb="17" eb="20">
      <t>サイヒョウ</t>
    </rPh>
    <phoneticPr fontId="2"/>
  </si>
  <si>
    <t>[O2]セルに表示を開始したい月の開始日を入力します。（例：2021/1/1）</t>
    <rPh sb="7" eb="9">
      <t xml:space="preserve">ヒョウジヲ </t>
    </rPh>
    <rPh sb="10" eb="12">
      <t xml:space="preserve">カイシ </t>
    </rPh>
    <rPh sb="15" eb="16">
      <t xml:space="preserve">ツキ </t>
    </rPh>
    <rPh sb="17" eb="20">
      <t>カイセィ</t>
    </rPh>
    <rPh sb="21" eb="23">
      <t>ニュウリョク</t>
    </rPh>
    <rPh sb="28" eb="29">
      <t>レイ</t>
    </rPh>
    <phoneticPr fontId="2"/>
  </si>
  <si>
    <t>[O14]セルまでと[P]列の毎月の最終日が自動で表示されます。</t>
    <rPh sb="10" eb="11">
      <t>ジドウ</t>
    </rPh>
    <rPh sb="16" eb="17">
      <t>レテゥ</t>
    </rPh>
    <rPh sb="18" eb="20">
      <t>マイツキ</t>
    </rPh>
    <rPh sb="21" eb="24">
      <t>サイシュウ</t>
    </rPh>
    <rPh sb="25" eb="27">
      <t>ヒョウ</t>
    </rPh>
    <phoneticPr fontId="2"/>
  </si>
  <si>
    <t>入力ができましたら、再度[O][P]列を非表示にしておきましょう。</t>
    <rPh sb="0" eb="2">
      <t>ニュウリョク</t>
    </rPh>
    <rPh sb="10" eb="12">
      <t>サイド</t>
    </rPh>
    <rPh sb="18" eb="19">
      <t>レテゥ</t>
    </rPh>
    <rPh sb="20" eb="23">
      <t>ヒヒョウ</t>
    </rPh>
    <phoneticPr fontId="2"/>
  </si>
  <si>
    <t>orgName</t>
  </si>
  <si>
    <t>totalSorting</t>
  </si>
  <si>
    <t>totalStructuredDocumentForms</t>
  </si>
  <si>
    <t>totalStructuredDocumentItems</t>
  </si>
  <si>
    <t>singleLine</t>
  </si>
  <si>
    <t>boxCharacter</t>
  </si>
  <si>
    <t>checkbox</t>
  </si>
  <si>
    <t>blank</t>
  </si>
  <si>
    <t>totalUnStructuredDocumentForms</t>
  </si>
  <si>
    <t>lessThanA4Size</t>
  </si>
  <si>
    <t>largerThanA4Size</t>
  </si>
  <si>
    <t>totalBankbookForms</t>
  </si>
  <si>
    <t>料金</t>
  </si>
  <si>
    <t>プラン</t>
  </si>
  <si>
    <t>年額料金（税別）</t>
  </si>
  <si>
    <t>シングルライン ※1</t>
  </si>
  <si>
    <t>ボックスキャラクター</t>
  </si>
  <si>
    <t>チェックボックス</t>
  </si>
  <si>
    <t>空白</t>
  </si>
  <si>
    <t>預金通帳（1ページ）</t>
    <rPh sb="0" eb="4">
      <t xml:space="preserve">ヨキンツウチョウ </t>
    </rPh>
    <phoneticPr fontId="2"/>
  </si>
  <si>
    <t>A4以下（1ページ）</t>
    <rPh sb="2" eb="4">
      <t xml:space="preserve">イカ </t>
    </rPh>
    <phoneticPr fontId="2"/>
  </si>
  <si>
    <t>A4より大きい（1ページ）</t>
    <rPh sb="0" eb="2">
      <t>A4</t>
    </rPh>
    <rPh sb="4" eb="5">
      <t xml:space="preserve">オオキイ </t>
    </rPh>
    <phoneticPr fontId="2"/>
  </si>
  <si>
    <t>※スタンダードプランをご契約のお客様の単価をデフォルトで入力しています。</t>
    <rPh sb="19" eb="21">
      <t xml:space="preserve">タンカ </t>
    </rPh>
    <rPh sb="28" eb="30">
      <t xml:space="preserve">ニュウリョク ヒツヨウニ オウジテ タンカ ヘンシュウ クダサイ </t>
    </rPh>
    <phoneticPr fontId="2"/>
  </si>
  <si>
    <t>※1 : マルチラインの場合、「シングルラインの単価×行数」の費用となります。</t>
  </si>
  <si>
    <t>※2 : 本用紙サイズは「解像度：300dpi前提」での目安となります。</t>
  </si>
  <si>
    <t>プラン名が変更されました（スターター→スモール、プラチナ→エンタープライズ）</t>
    <rPh sb="5" eb="7">
      <t xml:space="preserve">ヘンコウサレマシタ </t>
    </rPh>
    <phoneticPr fontId="2"/>
  </si>
  <si>
    <t>A4より大きい（1ページ）</t>
    <phoneticPr fontId="2"/>
  </si>
  <si>
    <t>定型文書</t>
    <rPh sb="0" eb="2">
      <t xml:space="preserve">テイケイ </t>
    </rPh>
    <rPh sb="2" eb="4">
      <t xml:space="preserve">ブンショ </t>
    </rPh>
    <phoneticPr fontId="2"/>
  </si>
  <si>
    <t>預金通帳
（1ページ）</t>
    <rPh sb="0" eb="2">
      <t xml:space="preserve">シワケ </t>
    </rPh>
    <rPh sb="4" eb="5">
      <t xml:space="preserve">マイ </t>
    </rPh>
    <phoneticPr fontId="2"/>
  </si>
  <si>
    <t>A4以下
（1ページ）</t>
    <rPh sb="0" eb="2">
      <t>A4</t>
    </rPh>
    <rPh sb="4" eb="5">
      <t xml:space="preserve">オオキイ </t>
    </rPh>
    <phoneticPr fontId="2"/>
  </si>
  <si>
    <t>請求書（1ページ）</t>
    <phoneticPr fontId="2"/>
  </si>
  <si>
    <t>totalInvoiceForms</t>
  </si>
  <si>
    <t>請求書
（1ページ）</t>
    <rPh sb="0" eb="3">
      <t>セイキュウショ</t>
    </rPh>
    <rPh sb="3" eb="4">
      <t xml:space="preserve">マイ </t>
    </rPh>
    <phoneticPr fontId="2"/>
  </si>
  <si>
    <t>単位</t>
  </si>
  <si>
    <t>定型文書</t>
    <rPh sb="2" eb="4">
      <t>ブn</t>
    </rPh>
    <phoneticPr fontId="11"/>
  </si>
  <si>
    <t>行</t>
  </si>
  <si>
    <t>選択肢</t>
  </si>
  <si>
    <t>項目</t>
  </si>
  <si>
    <t>全文読取</t>
    <rPh sb="0" eb="2">
      <t>ゼンブn</t>
    </rPh>
    <rPh sb="2" eb="4">
      <t>ヨミ</t>
    </rPh>
    <phoneticPr fontId="11"/>
  </si>
  <si>
    <t>A4以下  ※2</t>
  </si>
  <si>
    <t>ページ</t>
  </si>
  <si>
    <t>請求書</t>
    <rPh sb="0" eb="3">
      <t>セイキュウ</t>
    </rPh>
    <phoneticPr fontId="11"/>
  </si>
  <si>
    <t>預金通帳</t>
    <rPh sb="0" eb="4">
      <t>ヨキn</t>
    </rPh>
    <phoneticPr fontId="11"/>
  </si>
  <si>
    <r>
      <t>A4</t>
    </r>
    <r>
      <rPr>
        <sz val="14"/>
        <color rgb="FFFFFFFF"/>
        <rFont val="MS Gothic"/>
        <family val="2"/>
        <charset val="128"/>
      </rPr>
      <t>より大きい</t>
    </r>
    <r>
      <rPr>
        <sz val="14"/>
        <color rgb="FFFFFFFF"/>
        <rFont val="Arial"/>
        <family val="2"/>
      </rPr>
      <t xml:space="preserve">  </t>
    </r>
    <r>
      <rPr>
        <sz val="14"/>
        <color rgb="FFFFFFFF"/>
        <rFont val="MS Gothic"/>
        <family val="2"/>
        <charset val="1"/>
      </rPr>
      <t>※</t>
    </r>
    <r>
      <rPr>
        <sz val="14"/>
        <color rgb="FFFFFFFF"/>
        <rFont val="Arial"/>
        <family val="2"/>
      </rPr>
      <t>2</t>
    </r>
    <phoneticPr fontId="2"/>
  </si>
  <si>
    <t>非定型文書</t>
    <phoneticPr fontId="2"/>
  </si>
  <si>
    <t>全文読取</t>
    <rPh sb="0" eb="1">
      <t xml:space="preserve">ヒ </t>
    </rPh>
    <rPh sb="1" eb="3">
      <t xml:space="preserve">テイケイ ブンショ </t>
    </rPh>
    <phoneticPr fontId="2"/>
  </si>
  <si>
    <t>全文読取</t>
    <rPh sb="0" eb="3">
      <t xml:space="preserve">ヒテイケイ ブンショ </t>
    </rPh>
    <phoneticPr fontId="2"/>
  </si>
  <si>
    <t>非定型文書</t>
    <rPh sb="0" eb="3">
      <t xml:space="preserve">ジュンテイケイ </t>
    </rPh>
    <rPh sb="3" eb="5">
      <t xml:space="preserve">ブンショ </t>
    </rPh>
    <phoneticPr fontId="2"/>
  </si>
  <si>
    <t>ご参考：月額</t>
    <rPh sb="4" eb="6">
      <t>ゲテゥ</t>
    </rPh>
    <phoneticPr fontId="2"/>
  </si>
  <si>
    <t>表抽出</t>
    <rPh sb="0" eb="3">
      <t>ヒョウ</t>
    </rPh>
    <phoneticPr fontId="2"/>
  </si>
  <si>
    <t>　表抽出</t>
    <rPh sb="1" eb="4">
      <t>ヒョウ</t>
    </rPh>
    <phoneticPr fontId="2"/>
  </si>
  <si>
    <t>表抽出(1ページ)</t>
    <rPh sb="0" eb="3">
      <t>ヒョウ</t>
    </rPh>
    <phoneticPr fontId="2"/>
  </si>
  <si>
    <t>totalTableForms</t>
  </si>
  <si>
    <t>表抽出
(1ページ)</t>
    <rPh sb="0" eb="3">
      <t>ヒョウ</t>
    </rPh>
    <phoneticPr fontId="2"/>
  </si>
  <si>
    <t>仕分け</t>
    <phoneticPr fontId="2"/>
  </si>
  <si>
    <t xml:space="preserve">  表抽出</t>
    <rPh sb="2" eb="5">
      <t>ヒョウ</t>
    </rPh>
    <phoneticPr fontId="11"/>
  </si>
  <si>
    <t>仕分け/枚</t>
    <phoneticPr fontId="2"/>
  </si>
  <si>
    <t>スモール</t>
    <phoneticPr fontId="2"/>
  </si>
  <si>
    <t>スタンダード</t>
    <phoneticPr fontId="2"/>
  </si>
  <si>
    <t>エンタープライズ</t>
    <phoneticPr fontId="2"/>
  </si>
  <si>
    <t>非定型帳票
各種文書タイプ</t>
    <rPh sb="0" eb="3">
      <t>ヒテイケイ</t>
    </rPh>
    <rPh sb="3" eb="5">
      <t>チョウヒョウ</t>
    </rPh>
    <rPh sb="6" eb="8">
      <t>カクシュ</t>
    </rPh>
    <rPh sb="8" eb="10">
      <t>ブンショ</t>
    </rPh>
    <phoneticPr fontId="2"/>
  </si>
  <si>
    <t>ページ単価</t>
    <rPh sb="3" eb="5">
      <t>タンカ</t>
    </rPh>
    <phoneticPr fontId="2"/>
  </si>
  <si>
    <t>非定型文書の仕分け</t>
    <rPh sb="0" eb="3">
      <t>ヒテイケイ</t>
    </rPh>
    <rPh sb="3" eb="5">
      <t>ブンショ</t>
    </rPh>
    <rPh sb="6" eb="8">
      <t>シワ</t>
    </rPh>
    <phoneticPr fontId="2"/>
  </si>
  <si>
    <t>項目</t>
    <phoneticPr fontId="2"/>
  </si>
  <si>
    <t>ページ</t>
    <phoneticPr fontId="2"/>
  </si>
  <si>
    <t>非定型文書
強化バージョン</t>
    <rPh sb="6" eb="8">
      <t>キョウカ</t>
    </rPh>
    <phoneticPr fontId="2"/>
  </si>
  <si>
    <t>プラン名</t>
    <rPh sb="3" eb="4">
      <t>メイ</t>
    </rPh>
    <phoneticPr fontId="2"/>
  </si>
  <si>
    <t>スタンダード</t>
  </si>
  <si>
    <t>非定型文書強化バージョン</t>
    <rPh sb="0" eb="3">
      <t>ヒテイケイ</t>
    </rPh>
    <rPh sb="3" eb="5">
      <t>ブンショ</t>
    </rPh>
    <rPh sb="5" eb="7">
      <t>キョウカ</t>
    </rPh>
    <phoneticPr fontId="2"/>
  </si>
  <si>
    <t>非定型文書
強化バージョン</t>
    <rPh sb="0" eb="3">
      <t>ヒテイケイ</t>
    </rPh>
    <rPh sb="3" eb="5">
      <t>ブンショ</t>
    </rPh>
    <rPh sb="6" eb="8">
      <t>キョウカ</t>
    </rPh>
    <phoneticPr fontId="2"/>
  </si>
  <si>
    <t>非定型帳票
各種文書タイプ</t>
    <rPh sb="0" eb="5">
      <t>ヒテイケイチョウヒョウ</t>
    </rPh>
    <rPh sb="6" eb="8">
      <t>カクシュ</t>
    </rPh>
    <rPh sb="8" eb="10">
      <t>ブンショ</t>
    </rPh>
    <phoneticPr fontId="2"/>
  </si>
  <si>
    <t>非定型文書の仕分け（1ページ）</t>
    <rPh sb="0" eb="5">
      <t>ヒテイケイブンショ</t>
    </rPh>
    <rPh sb="6" eb="8">
      <t>シワ</t>
    </rPh>
    <phoneticPr fontId="2"/>
  </si>
  <si>
    <t>　必要に応じてご契約のプランを「プラン名」から選択して下さい。（『使用方法』タブにて各プランの単価を表示しております。）</t>
    <rPh sb="19" eb="20">
      <t>メイ</t>
    </rPh>
    <rPh sb="23" eb="25">
      <t>センタク</t>
    </rPh>
    <rPh sb="33" eb="37">
      <t xml:space="preserve">シヨウホウホウ </t>
    </rPh>
    <rPh sb="42" eb="43">
      <t xml:space="preserve">カク </t>
    </rPh>
    <rPh sb="47" eb="49">
      <t xml:space="preserve">タンカヲ </t>
    </rPh>
    <rPh sb="50" eb="52">
      <t xml:space="preserve">ヒョウジシテオリマス。 </t>
    </rPh>
    <phoneticPr fontId="2"/>
  </si>
  <si>
    <t>　必要に応じてご契約のプランを「プラン名」から選択して下さい。</t>
    <rPh sb="19" eb="20">
      <t>メイ</t>
    </rPh>
    <rPh sb="23" eb="25">
      <t>センタク</t>
    </rPh>
    <phoneticPr fontId="2"/>
  </si>
  <si>
    <t>預金通帳
(1ページ)</t>
    <rPh sb="0" eb="4">
      <t>ヨキンツウチョウ</t>
    </rPh>
    <phoneticPr fontId="2"/>
  </si>
  <si>
    <t>非定型文書の仕分け
(1ページ)</t>
    <rPh sb="0" eb="5">
      <t>ヒテイケイブンショ</t>
    </rPh>
    <rPh sb="6" eb="8">
      <t>シワ</t>
    </rPh>
    <phoneticPr fontId="2"/>
  </si>
  <si>
    <t>非定型帳票　各種文書タイプ</t>
    <rPh sb="0" eb="5">
      <t>ヒテイケイチョウヒョウ</t>
    </rPh>
    <rPh sb="6" eb="8">
      <t>カクシュ</t>
    </rPh>
    <rPh sb="8" eb="10">
      <t>ブンショ</t>
    </rPh>
    <phoneticPr fontId="2"/>
  </si>
  <si>
    <t>ダウンロードしたExcelをこのファイルの『使用量』および『使用料_非定型文書強化バージョン』タブに貼り付けます。</t>
    <rPh sb="22" eb="25">
      <t>シヨウ</t>
    </rPh>
    <rPh sb="30" eb="33">
      <t>シヨウリョウ</t>
    </rPh>
    <rPh sb="34" eb="39">
      <t>ヒテイケイブンショ</t>
    </rPh>
    <rPh sb="39" eb="41">
      <t>キョウカ</t>
    </rPh>
    <rPh sb="50" eb="51">
      <t>ハリツケ</t>
    </rPh>
    <phoneticPr fontId="2"/>
  </si>
  <si>
    <t>SmartReadおよびSmartRead非定型文書強化バージョンのダッシュボードから各月の利用量をダウンロードします。</t>
    <rPh sb="21" eb="24">
      <t>ヒテイケイ</t>
    </rPh>
    <rPh sb="24" eb="26">
      <t>ブンショ</t>
    </rPh>
    <rPh sb="26" eb="28">
      <t>キョウカ</t>
    </rPh>
    <rPh sb="43" eb="45">
      <t>カクツキ</t>
    </rPh>
    <rPh sb="46" eb="49">
      <t>リヨウ</t>
    </rPh>
    <phoneticPr fontId="2"/>
  </si>
  <si>
    <t>『単価』タブのプルダウンメニューからご契約のプランを選択します。（デフォルトはスタンダードプランが選択されています。）</t>
    <rPh sb="1" eb="3">
      <t>タンカ</t>
    </rPh>
    <rPh sb="19" eb="21">
      <t>ケイヤク</t>
    </rPh>
    <rPh sb="26" eb="28">
      <t>センタク</t>
    </rPh>
    <rPh sb="49" eb="51">
      <t>センタク</t>
    </rPh>
    <phoneticPr fontId="2"/>
  </si>
  <si>
    <t>『契約金額』タブのプルダウンメニューでご契約のプランを選択します。（デフォルトはスタンダードプランが選択されています。）</t>
    <rPh sb="1" eb="3">
      <t>ケイヤク</t>
    </rPh>
    <rPh sb="3" eb="5">
      <t>キn</t>
    </rPh>
    <rPh sb="27" eb="29">
      <t>センタク</t>
    </rPh>
    <rPh sb="50" eb="52">
      <t>センタク</t>
    </rPh>
    <phoneticPr fontId="2"/>
  </si>
  <si>
    <t>『使用料_非定型文書強化バージョン』タブに貼り付ける際は、項目名も含めて2行両方とも貼り付けてください。</t>
    <rPh sb="26" eb="27">
      <t>サイ</t>
    </rPh>
    <rPh sb="29" eb="32">
      <t>コウモクメイ</t>
    </rPh>
    <rPh sb="33" eb="34">
      <t>フク</t>
    </rPh>
    <rPh sb="37" eb="38">
      <t>ギョウ</t>
    </rPh>
    <rPh sb="38" eb="40">
      <t>リョウホウ</t>
    </rPh>
    <rPh sb="42" eb="43">
      <t>ハ</t>
    </rPh>
    <rPh sb="44" eb="45">
      <t>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</si>
</sst>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&quot;¥&quot;#,##0;&quot;¥&quot;\-#,##0"/>
    <numFmt numFmtId="6" formatCode="&quot;¥&quot;#,##0;[Red]&quot;¥&quot;\-#,##0"/>
    <numFmt numFmtId="176" formatCode="&quot;¥&quot;#,##0.0;&quot;¥&quot;\-#,##0.0"/>
    <numFmt numFmtId="177" formatCode="yyyy\-mm\-dd;@"/>
    <numFmt numFmtId="178" formatCode="_ &quot;¥&quot;* #,##0.0_ ;_ &quot;¥&quot;* \-#,##0.0_ ;_ &quot;¥&quot;* &quot;-&quot;?_ ;_ @_ "/>
    <numFmt numFmtId="179" formatCode="0.0%"/>
    <numFmt numFmtId="180" formatCode="yyyy&quot;年&quot;m&quot;月&quot;;@"/>
  </numFmts>
  <fonts count="22">
    <font>
      <sz val="12"/>
      <color theme="1"/>
      <name val="メイリオ"/>
      <family val="2"/>
      <scheme val="minor"/>
    </font>
    <font>
      <sz val="12"/>
      <color theme="1"/>
      <name val="メイリオ"/>
      <family val="2"/>
      <charset val="128"/>
      <scheme val="minor"/>
    </font>
    <font>
      <sz val="6"/>
      <name val="メイリオ"/>
      <family val="3"/>
      <charset val="128"/>
      <scheme val="minor"/>
    </font>
    <font>
      <sz val="8"/>
      <color theme="1"/>
      <name val="メイリオ"/>
      <family val="2"/>
      <charset val="128"/>
    </font>
    <font>
      <sz val="12"/>
      <color theme="1"/>
      <name val="メイリオ"/>
      <family val="2"/>
      <scheme val="minor"/>
    </font>
    <font>
      <sz val="11"/>
      <color rgb="FF190A07"/>
      <name val="メイリオ"/>
      <family val="2"/>
      <charset val="128"/>
      <scheme val="minor"/>
    </font>
    <font>
      <sz val="12"/>
      <color rgb="FF000000"/>
      <name val="メイリオ"/>
      <family val="2"/>
      <charset val="128"/>
      <scheme val="minor"/>
    </font>
    <font>
      <sz val="14"/>
      <color rgb="FFFFFFFF"/>
      <name val="Arial"/>
      <family val="2"/>
    </font>
    <font>
      <sz val="14"/>
      <color theme="1"/>
      <name val="メイリオ"/>
      <family val="2"/>
      <charset val="128"/>
      <scheme val="minor"/>
    </font>
    <font>
      <b/>
      <sz val="18"/>
      <color rgb="FFFFFFFF"/>
      <name val="Arial"/>
      <family val="2"/>
    </font>
    <font>
      <sz val="14"/>
      <color rgb="FFFFFFFF"/>
      <name val="MS Gothic"/>
      <family val="2"/>
      <charset val="128"/>
    </font>
    <font>
      <sz val="6"/>
      <name val="メイリオ"/>
      <family val="2"/>
      <charset val="128"/>
      <scheme val="minor"/>
    </font>
    <font>
      <sz val="14"/>
      <color rgb="FF190A07"/>
      <name val="Arial"/>
      <family val="2"/>
    </font>
    <font>
      <sz val="14"/>
      <color rgb="FF1A0B08"/>
      <name val="Arial"/>
      <family val="2"/>
    </font>
    <font>
      <sz val="14"/>
      <color rgb="FF1A0B08"/>
      <name val="MS Gothic"/>
      <family val="2"/>
      <charset val="128"/>
    </font>
    <font>
      <sz val="14"/>
      <color rgb="FFFFFFFF"/>
      <name val="Arial"/>
      <family val="3"/>
      <charset val="128"/>
    </font>
    <font>
      <sz val="14"/>
      <color rgb="FFFFFFFF"/>
      <name val="ＭＳ ゴシック"/>
      <family val="3"/>
      <charset val="128"/>
    </font>
    <font>
      <sz val="14"/>
      <color rgb="FFFFFFFF"/>
      <name val="MS Gothic"/>
      <family val="2"/>
      <charset val="1"/>
    </font>
    <font>
      <sz val="12"/>
      <color theme="0"/>
      <name val="メイリオ"/>
      <family val="2"/>
      <scheme val="minor"/>
    </font>
    <font>
      <b/>
      <sz val="18"/>
      <color rgb="FFFFFFFF"/>
      <name val="MS Gothic"/>
      <family val="2"/>
      <charset val="128"/>
    </font>
    <font>
      <sz val="14"/>
      <color rgb="FFFFFFFF"/>
      <name val="ＭＳ Ｐゴシック"/>
      <family val="3"/>
      <charset val="128"/>
    </font>
    <font>
      <sz val="14"/>
      <color rgb="FF190A07"/>
      <name val="ＭＳ Ｐゴシック"/>
      <family val="2"/>
      <charset val="128"/>
    </font>
  </fonts>
  <fills count="16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3E56"/>
        <bgColor indexed="64"/>
      </patternFill>
    </fill>
    <fill>
      <patternFill patternType="solid">
        <fgColor rgb="FF003C5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9" tint="0.79998168889431442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rgb="FF7F7F7F"/>
      </left>
      <right style="medium">
        <color rgb="FF7F7F7F"/>
      </right>
      <top style="medium">
        <color rgb="FF7F7F7F"/>
      </top>
      <bottom style="medium">
        <color rgb="FF7F7F7F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7F7F7F"/>
      </left>
      <right style="medium">
        <color rgb="FF7F7F7F"/>
      </right>
      <top style="medium">
        <color indexed="64"/>
      </top>
      <bottom style="medium">
        <color rgb="FF7F7F7F"/>
      </bottom>
      <diagonal/>
    </border>
    <border>
      <left style="medium">
        <color rgb="FF7F7F7F"/>
      </left>
      <right style="medium">
        <color indexed="64"/>
      </right>
      <top style="medium">
        <color indexed="64"/>
      </top>
      <bottom style="medium">
        <color rgb="FF7F7F7F"/>
      </bottom>
      <diagonal/>
    </border>
    <border>
      <left style="medium">
        <color indexed="64"/>
      </left>
      <right/>
      <top/>
      <bottom/>
      <diagonal/>
    </border>
    <border>
      <left style="medium">
        <color rgb="FF7F7F7F"/>
      </left>
      <right/>
      <top style="medium">
        <color rgb="FF7F7F7F"/>
      </top>
      <bottom style="medium">
        <color rgb="FF7F7F7F"/>
      </bottom>
      <diagonal/>
    </border>
    <border>
      <left/>
      <right style="medium">
        <color rgb="FF7F7F7F"/>
      </right>
      <top style="medium">
        <color rgb="FF7F7F7F"/>
      </top>
      <bottom style="medium">
        <color rgb="FF7F7F7F"/>
      </bottom>
      <diagonal/>
    </border>
    <border>
      <left style="medium">
        <color rgb="FF7F7F7F"/>
      </left>
      <right style="medium">
        <color indexed="64"/>
      </right>
      <top style="medium">
        <color rgb="FF7F7F7F"/>
      </top>
      <bottom style="medium">
        <color rgb="FF7F7F7F"/>
      </bottom>
      <diagonal/>
    </border>
    <border>
      <left style="medium">
        <color indexed="64"/>
      </left>
      <right/>
      <top/>
      <bottom style="medium">
        <color rgb="FF7F7F7F"/>
      </bottom>
      <diagonal/>
    </border>
    <border>
      <left style="medium">
        <color indexed="64"/>
      </left>
      <right style="medium">
        <color rgb="FF7F7F7F"/>
      </right>
      <top/>
      <bottom/>
      <diagonal/>
    </border>
    <border>
      <left style="medium">
        <color indexed="64"/>
      </left>
      <right style="medium">
        <color rgb="FF7F7F7F"/>
      </right>
      <top/>
      <bottom style="medium">
        <color rgb="FF7F7F7F"/>
      </bottom>
      <diagonal/>
    </border>
    <border>
      <left style="medium">
        <color rgb="FF7F7F7F"/>
      </left>
      <right/>
      <top style="thin">
        <color theme="0" tint="-0.249977111117893"/>
      </top>
      <bottom style="medium">
        <color rgb="FF7F7F7F"/>
      </bottom>
      <diagonal/>
    </border>
    <border>
      <left/>
      <right style="medium">
        <color rgb="FF7F7F7F"/>
      </right>
      <top style="thin">
        <color theme="0" tint="-0.249977111117893"/>
      </top>
      <bottom style="medium">
        <color rgb="FF7F7F7F"/>
      </bottom>
      <diagonal/>
    </border>
    <border>
      <left style="medium">
        <color rgb="FF7F7F7F"/>
      </left>
      <right/>
      <top/>
      <bottom style="medium">
        <color rgb="FF7F7F7F"/>
      </bottom>
      <diagonal/>
    </border>
    <border>
      <left/>
      <right style="medium">
        <color rgb="FF7F7F7F"/>
      </right>
      <top/>
      <bottom style="medium">
        <color rgb="FF7F7F7F"/>
      </bottom>
      <diagonal/>
    </border>
    <border>
      <left style="thick">
        <color theme="1"/>
      </left>
      <right style="medium">
        <color rgb="FF7F7F7F"/>
      </right>
      <top style="medium">
        <color rgb="FF7F7F7F"/>
      </top>
      <bottom/>
      <diagonal/>
    </border>
    <border>
      <left style="thick">
        <color theme="1"/>
      </left>
      <right style="medium">
        <color rgb="FF7F7F7F"/>
      </right>
      <top/>
      <bottom/>
      <diagonal/>
    </border>
    <border>
      <left style="thick">
        <color theme="1"/>
      </left>
      <right style="medium">
        <color rgb="FF7F7F7F"/>
      </right>
      <top/>
      <bottom style="medium">
        <color rgb="FF7F7F7F"/>
      </bottom>
      <diagonal/>
    </border>
    <border>
      <left style="medium">
        <color rgb="FF7F7F7F"/>
      </left>
      <right style="medium">
        <color theme="1"/>
      </right>
      <top style="medium">
        <color rgb="FF7F7F7F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medium">
        <color rgb="FF7F7F7F"/>
      </top>
      <bottom style="medium">
        <color theme="1"/>
      </bottom>
      <diagonal/>
    </border>
    <border>
      <left style="medium">
        <color rgb="FF7F7F7F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rgb="FF7F7F7F"/>
      </top>
      <bottom/>
      <diagonal/>
    </border>
    <border>
      <left/>
      <right/>
      <top style="medium">
        <color rgb="FF7F7F7F"/>
      </top>
      <bottom/>
      <diagonal/>
    </border>
    <border>
      <left/>
      <right style="medium">
        <color rgb="FF7F7F7F"/>
      </right>
      <top style="medium">
        <color rgb="FF7F7F7F"/>
      </top>
      <bottom/>
      <diagonal/>
    </border>
    <border>
      <left style="medium">
        <color rgb="FF7F7F7F"/>
      </left>
      <right/>
      <top style="medium">
        <color indexed="64"/>
      </top>
      <bottom style="thin">
        <color theme="0" tint="-0.249977111117893"/>
      </bottom>
      <diagonal/>
    </border>
    <border>
      <left/>
      <right style="medium">
        <color rgb="FF7F7F7F"/>
      </right>
      <top style="medium">
        <color indexed="64"/>
      </top>
      <bottom style="thin">
        <color theme="0" tint="-0.249977111117893"/>
      </bottom>
      <diagonal/>
    </border>
    <border>
      <left style="medium">
        <color rgb="FF7F7F7F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4" fillId="0" borderId="0" applyFont="0" applyFill="0" applyBorder="0" applyAlignment="0" applyProtection="0">
      <alignment vertical="center"/>
    </xf>
  </cellStyleXfs>
  <cellXfs count="121">
    <xf numFmtId="0" fontId="0" fillId="0" borderId="0" xfId="0"/>
    <xf numFmtId="176" fontId="0" fillId="0" borderId="0" xfId="0" applyNumberFormat="1" applyAlignment="1">
      <alignment horizontal="right" vertical="center"/>
    </xf>
    <xf numFmtId="0" fontId="3" fillId="0" borderId="0" xfId="0" applyFont="1"/>
    <xf numFmtId="176" fontId="0" fillId="2" borderId="3" xfId="0" applyNumberFormat="1" applyFill="1" applyBorder="1" applyAlignment="1">
      <alignment horizontal="center" vertical="center"/>
    </xf>
    <xf numFmtId="176" fontId="0" fillId="3" borderId="4" xfId="0" applyNumberFormat="1" applyFill="1" applyBorder="1" applyAlignment="1">
      <alignment horizontal="center" vertical="center"/>
    </xf>
    <xf numFmtId="176" fontId="0" fillId="3" borderId="5" xfId="0" applyNumberFormat="1" applyFill="1" applyBorder="1" applyAlignment="1">
      <alignment horizontal="center" vertical="center"/>
    </xf>
    <xf numFmtId="176" fontId="0" fillId="3" borderId="6" xfId="0" applyNumberFormat="1" applyFill="1" applyBorder="1" applyAlignment="1">
      <alignment horizontal="center" vertical="center"/>
    </xf>
    <xf numFmtId="176" fontId="0" fillId="0" borderId="10" xfId="0" applyNumberFormat="1" applyBorder="1"/>
    <xf numFmtId="176" fontId="0" fillId="0" borderId="11" xfId="0" applyNumberFormat="1" applyBorder="1"/>
    <xf numFmtId="176" fontId="0" fillId="0" borderId="12" xfId="0" applyNumberFormat="1" applyBorder="1"/>
    <xf numFmtId="0" fontId="0" fillId="4" borderId="1" xfId="0" applyFill="1" applyBorder="1"/>
    <xf numFmtId="0" fontId="0" fillId="5" borderId="7" xfId="0" applyFill="1" applyBorder="1"/>
    <xf numFmtId="0" fontId="0" fillId="5" borderId="8" xfId="0" applyFill="1" applyBorder="1"/>
    <xf numFmtId="0" fontId="0" fillId="5" borderId="9" xfId="0" applyFill="1" applyBorder="1"/>
    <xf numFmtId="0" fontId="0" fillId="6" borderId="13" xfId="0" applyFill="1" applyBorder="1"/>
    <xf numFmtId="177" fontId="0" fillId="0" borderId="0" xfId="0" applyNumberFormat="1"/>
    <xf numFmtId="0" fontId="0" fillId="7" borderId="2" xfId="0" applyFill="1" applyBorder="1" applyAlignment="1">
      <alignment horizontal="center" vertical="center"/>
    </xf>
    <xf numFmtId="0" fontId="0" fillId="7" borderId="2" xfId="0" applyFill="1" applyBorder="1" applyAlignment="1">
      <alignment horizontal="center" vertical="center" wrapText="1"/>
    </xf>
    <xf numFmtId="178" fontId="0" fillId="0" borderId="2" xfId="0" applyNumberFormat="1" applyBorder="1"/>
    <xf numFmtId="178" fontId="0" fillId="8" borderId="2" xfId="0" applyNumberFormat="1" applyFill="1" applyBorder="1"/>
    <xf numFmtId="14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5" fontId="0" fillId="3" borderId="3" xfId="0" applyNumberFormat="1" applyFill="1" applyBorder="1" applyAlignment="1">
      <alignment horizontal="center" vertical="center"/>
    </xf>
    <xf numFmtId="5" fontId="0" fillId="0" borderId="0" xfId="0" applyNumberFormat="1"/>
    <xf numFmtId="0" fontId="0" fillId="0" borderId="2" xfId="0" applyBorder="1"/>
    <xf numFmtId="179" fontId="0" fillId="0" borderId="2" xfId="1" applyNumberFormat="1" applyFont="1" applyBorder="1" applyAlignment="1"/>
    <xf numFmtId="14" fontId="0" fillId="0" borderId="2" xfId="0" applyNumberFormat="1" applyBorder="1"/>
    <xf numFmtId="14" fontId="0" fillId="9" borderId="2" xfId="0" applyNumberFormat="1" applyFill="1" applyBorder="1"/>
    <xf numFmtId="180" fontId="0" fillId="7" borderId="2" xfId="0" applyNumberFormat="1" applyFill="1" applyBorder="1" applyAlignment="1">
      <alignment horizontal="center" vertical="center"/>
    </xf>
    <xf numFmtId="14" fontId="0" fillId="10" borderId="2" xfId="0" applyNumberFormat="1" applyFill="1" applyBorder="1"/>
    <xf numFmtId="0" fontId="0" fillId="5" borderId="19" xfId="0" applyFill="1" applyBorder="1"/>
    <xf numFmtId="176" fontId="0" fillId="3" borderId="20" xfId="0" applyNumberFormat="1" applyFill="1" applyBorder="1" applyAlignment="1">
      <alignment horizontal="center" vertical="center"/>
    </xf>
    <xf numFmtId="0" fontId="0" fillId="5" borderId="16" xfId="0" applyFill="1" applyBorder="1"/>
    <xf numFmtId="176" fontId="0" fillId="3" borderId="21" xfId="0" applyNumberFormat="1" applyFill="1" applyBorder="1" applyAlignment="1">
      <alignment horizontal="center" vertical="center"/>
    </xf>
    <xf numFmtId="0" fontId="1" fillId="0" borderId="0" xfId="0" applyFont="1"/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 readingOrder="1"/>
    </xf>
    <xf numFmtId="0" fontId="6" fillId="0" borderId="0" xfId="0" applyFont="1" applyAlignment="1">
      <alignment horizontal="left" vertical="center" readingOrder="1"/>
    </xf>
    <xf numFmtId="0" fontId="7" fillId="11" borderId="22" xfId="0" applyFont="1" applyFill="1" applyBorder="1" applyAlignment="1">
      <alignment horizontal="center" vertical="center" wrapText="1"/>
    </xf>
    <xf numFmtId="0" fontId="8" fillId="12" borderId="25" xfId="0" applyFont="1" applyFill="1" applyBorder="1" applyAlignment="1">
      <alignment vertical="center" wrapText="1"/>
    </xf>
    <xf numFmtId="0" fontId="7" fillId="11" borderId="27" xfId="0" applyFont="1" applyFill="1" applyBorder="1" applyAlignment="1">
      <alignment horizontal="center" vertical="center" wrapText="1"/>
    </xf>
    <xf numFmtId="0" fontId="8" fillId="12" borderId="18" xfId="0" applyFont="1" applyFill="1" applyBorder="1" applyAlignment="1">
      <alignment vertical="center" wrapText="1"/>
    </xf>
    <xf numFmtId="6" fontId="9" fillId="12" borderId="18" xfId="0" applyNumberFormat="1" applyFont="1" applyFill="1" applyBorder="1" applyAlignment="1">
      <alignment horizontal="center" vertical="center" wrapText="1"/>
    </xf>
    <xf numFmtId="6" fontId="9" fillId="12" borderId="30" xfId="0" applyNumberFormat="1" applyFont="1" applyFill="1" applyBorder="1" applyAlignment="1">
      <alignment horizontal="center" vertical="center" wrapText="1"/>
    </xf>
    <xf numFmtId="0" fontId="8" fillId="11" borderId="31" xfId="0" applyFont="1" applyFill="1" applyBorder="1" applyAlignment="1">
      <alignment vertical="center" wrapText="1"/>
    </xf>
    <xf numFmtId="0" fontId="7" fillId="12" borderId="18" xfId="0" applyFont="1" applyFill="1" applyBorder="1" applyAlignment="1">
      <alignment horizontal="center" vertical="center" wrapText="1"/>
    </xf>
    <xf numFmtId="6" fontId="7" fillId="12" borderId="18" xfId="0" applyNumberFormat="1" applyFont="1" applyFill="1" applyBorder="1" applyAlignment="1">
      <alignment horizontal="center" vertical="center" wrapText="1"/>
    </xf>
    <xf numFmtId="6" fontId="7" fillId="12" borderId="30" xfId="0" applyNumberFormat="1" applyFont="1" applyFill="1" applyBorder="1" applyAlignment="1">
      <alignment horizontal="center" vertical="center" wrapText="1"/>
    </xf>
    <xf numFmtId="176" fontId="0" fillId="3" borderId="3" xfId="0" applyNumberFormat="1" applyFill="1" applyBorder="1" applyAlignment="1">
      <alignment horizontal="center" vertical="center"/>
    </xf>
    <xf numFmtId="0" fontId="0" fillId="5" borderId="17" xfId="0" applyFill="1" applyBorder="1" applyAlignment="1">
      <alignment vertical="center"/>
    </xf>
    <xf numFmtId="0" fontId="0" fillId="5" borderId="1" xfId="0" applyFill="1" applyBorder="1" applyAlignment="1">
      <alignment vertical="center"/>
    </xf>
    <xf numFmtId="176" fontId="0" fillId="3" borderId="1" xfId="0" applyNumberFormat="1" applyFill="1" applyBorder="1" applyAlignment="1">
      <alignment horizontal="center" vertical="center"/>
    </xf>
    <xf numFmtId="0" fontId="0" fillId="5" borderId="9" xfId="0" applyFill="1" applyBorder="1" applyAlignment="1">
      <alignment horizontal="left" vertical="center"/>
    </xf>
    <xf numFmtId="179" fontId="18" fillId="0" borderId="0" xfId="1" applyNumberFormat="1" applyFont="1" applyAlignment="1"/>
    <xf numFmtId="0" fontId="12" fillId="0" borderId="43" xfId="0" applyFont="1" applyBorder="1" applyAlignment="1">
      <alignment horizontal="center" vertical="center" wrapText="1"/>
    </xf>
    <xf numFmtId="5" fontId="12" fillId="13" borderId="44" xfId="0" applyNumberFormat="1" applyFont="1" applyFill="1" applyBorder="1" applyAlignment="1">
      <alignment horizontal="center" vertical="center" wrapText="1"/>
    </xf>
    <xf numFmtId="176" fontId="12" fillId="13" borderId="44" xfId="0" applyNumberFormat="1" applyFont="1" applyFill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176" fontId="13" fillId="13" borderId="44" xfId="0" applyNumberFormat="1" applyFont="1" applyFill="1" applyBorder="1" applyAlignment="1">
      <alignment horizontal="center" vertical="center" wrapText="1"/>
    </xf>
    <xf numFmtId="5" fontId="13" fillId="13" borderId="44" xfId="0" applyNumberFormat="1" applyFont="1" applyFill="1" applyBorder="1" applyAlignment="1">
      <alignment horizontal="center" vertical="center" wrapText="1"/>
    </xf>
    <xf numFmtId="5" fontId="14" fillId="13" borderId="44" xfId="0" applyNumberFormat="1" applyFont="1" applyFill="1" applyBorder="1" applyAlignment="1">
      <alignment horizontal="center" vertical="center" wrapText="1"/>
    </xf>
    <xf numFmtId="0" fontId="19" fillId="12" borderId="25" xfId="0" applyFont="1" applyFill="1" applyBorder="1" applyAlignment="1">
      <alignment horizontal="center" vertical="center" wrapText="1"/>
    </xf>
    <xf numFmtId="0" fontId="19" fillId="12" borderId="26" xfId="0" applyFont="1" applyFill="1" applyBorder="1" applyAlignment="1">
      <alignment horizontal="center" vertical="center" wrapText="1"/>
    </xf>
    <xf numFmtId="0" fontId="12" fillId="0" borderId="51" xfId="0" applyFont="1" applyBorder="1" applyAlignment="1">
      <alignment horizontal="center" vertical="center" wrapText="1"/>
    </xf>
    <xf numFmtId="5" fontId="12" fillId="13" borderId="52" xfId="0" applyNumberFormat="1" applyFont="1" applyFill="1" applyBorder="1" applyAlignment="1">
      <alignment horizontal="center" vertical="center" wrapText="1"/>
    </xf>
    <xf numFmtId="5" fontId="12" fillId="13" borderId="1" xfId="0" applyNumberFormat="1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176" fontId="12" fillId="13" borderId="1" xfId="0" applyNumberFormat="1" applyFont="1" applyFill="1" applyBorder="1" applyAlignment="1">
      <alignment horizontal="center" vertical="center" wrapText="1"/>
    </xf>
    <xf numFmtId="0" fontId="0" fillId="5" borderId="53" xfId="0" applyFill="1" applyBorder="1"/>
    <xf numFmtId="0" fontId="0" fillId="4" borderId="22" xfId="0" applyFill="1" applyBorder="1"/>
    <xf numFmtId="0" fontId="0" fillId="4" borderId="21" xfId="0" applyFill="1" applyBorder="1"/>
    <xf numFmtId="0" fontId="0" fillId="4" borderId="45" xfId="0" applyFill="1" applyBorder="1"/>
    <xf numFmtId="0" fontId="0" fillId="13" borderId="55" xfId="0" applyFill="1" applyBorder="1"/>
    <xf numFmtId="0" fontId="0" fillId="13" borderId="54" xfId="0" applyFill="1" applyBorder="1"/>
    <xf numFmtId="0" fontId="0" fillId="0" borderId="22" xfId="0" applyBorder="1"/>
    <xf numFmtId="0" fontId="0" fillId="5" borderId="7" xfId="0" applyFill="1" applyBorder="1" applyAlignment="1">
      <alignment wrapText="1"/>
    </xf>
    <xf numFmtId="176" fontId="0" fillId="15" borderId="7" xfId="0" applyNumberFormat="1" applyFill="1" applyBorder="1" applyAlignment="1">
      <alignment horizontal="center" vertical="center"/>
    </xf>
    <xf numFmtId="176" fontId="0" fillId="15" borderId="8" xfId="0" applyNumberFormat="1" applyFill="1" applyBorder="1" applyAlignment="1">
      <alignment horizontal="center" vertical="center"/>
    </xf>
    <xf numFmtId="176" fontId="0" fillId="15" borderId="9" xfId="0" applyNumberFormat="1" applyFill="1" applyBorder="1" applyAlignment="1">
      <alignment horizontal="center" vertical="center"/>
    </xf>
    <xf numFmtId="0" fontId="0" fillId="13" borderId="1" xfId="0" applyFill="1" applyBorder="1"/>
    <xf numFmtId="176" fontId="0" fillId="0" borderId="56" xfId="0" applyNumberFormat="1" applyBorder="1"/>
    <xf numFmtId="0" fontId="16" fillId="14" borderId="1" xfId="0" applyFont="1" applyFill="1" applyBorder="1" applyAlignment="1">
      <alignment horizontal="center" vertical="center" wrapText="1"/>
    </xf>
    <xf numFmtId="0" fontId="20" fillId="14" borderId="1" xfId="0" applyFont="1" applyFill="1" applyBorder="1" applyAlignment="1">
      <alignment horizontal="center" vertical="center" wrapText="1"/>
    </xf>
    <xf numFmtId="0" fontId="16" fillId="11" borderId="46" xfId="0" applyFont="1" applyFill="1" applyBorder="1" applyAlignment="1">
      <alignment horizontal="left" vertical="center" wrapText="1"/>
    </xf>
    <xf numFmtId="0" fontId="15" fillId="11" borderId="47" xfId="0" applyFont="1" applyFill="1" applyBorder="1" applyAlignment="1">
      <alignment horizontal="left" vertical="center" wrapText="1"/>
    </xf>
    <xf numFmtId="0" fontId="15" fillId="11" borderId="48" xfId="0" applyFont="1" applyFill="1" applyBorder="1" applyAlignment="1">
      <alignment horizontal="left" vertical="center" wrapText="1"/>
    </xf>
    <xf numFmtId="0" fontId="10" fillId="11" borderId="38" xfId="0" applyFont="1" applyFill="1" applyBorder="1" applyAlignment="1">
      <alignment horizontal="center" vertical="center" wrapText="1"/>
    </xf>
    <xf numFmtId="0" fontId="10" fillId="11" borderId="39" xfId="0" applyFont="1" applyFill="1" applyBorder="1" applyAlignment="1">
      <alignment horizontal="center" vertical="center" wrapText="1"/>
    </xf>
    <xf numFmtId="0" fontId="10" fillId="11" borderId="40" xfId="0" applyFont="1" applyFill="1" applyBorder="1" applyAlignment="1">
      <alignment horizontal="center" vertical="center" wrapText="1"/>
    </xf>
    <xf numFmtId="0" fontId="10" fillId="11" borderId="32" xfId="0" applyFont="1" applyFill="1" applyBorder="1" applyAlignment="1">
      <alignment horizontal="center" vertical="center" wrapText="1"/>
    </xf>
    <xf numFmtId="0" fontId="10" fillId="11" borderId="33" xfId="0" applyFont="1" applyFill="1" applyBorder="1" applyAlignment="1">
      <alignment horizontal="center" vertical="center" wrapText="1"/>
    </xf>
    <xf numFmtId="0" fontId="16" fillId="11" borderId="49" xfId="0" applyFont="1" applyFill="1" applyBorder="1" applyAlignment="1">
      <alignment horizontal="center" vertical="center" wrapText="1"/>
    </xf>
    <xf numFmtId="0" fontId="16" fillId="11" borderId="50" xfId="0" applyFont="1" applyFill="1" applyBorder="1" applyAlignment="1">
      <alignment horizontal="center" vertical="center" wrapText="1"/>
    </xf>
    <xf numFmtId="0" fontId="7" fillId="11" borderId="34" xfId="0" applyFont="1" applyFill="1" applyBorder="1" applyAlignment="1">
      <alignment horizontal="center" vertical="center" wrapText="1"/>
    </xf>
    <xf numFmtId="0" fontId="7" fillId="11" borderId="35" xfId="0" applyFont="1" applyFill="1" applyBorder="1" applyAlignment="1">
      <alignment horizontal="center" vertical="center" wrapText="1"/>
    </xf>
    <xf numFmtId="0" fontId="10" fillId="11" borderId="28" xfId="0" applyFont="1" applyFill="1" applyBorder="1" applyAlignment="1">
      <alignment horizontal="center" vertical="center" wrapText="1"/>
    </xf>
    <xf numFmtId="0" fontId="10" fillId="11" borderId="29" xfId="0" applyFont="1" applyFill="1" applyBorder="1" applyAlignment="1">
      <alignment horizontal="center" vertical="center" wrapText="1"/>
    </xf>
    <xf numFmtId="0" fontId="7" fillId="11" borderId="28" xfId="0" applyFont="1" applyFill="1" applyBorder="1" applyAlignment="1">
      <alignment horizontal="center" vertical="center" wrapText="1"/>
    </xf>
    <xf numFmtId="0" fontId="7" fillId="11" borderId="29" xfId="0" applyFont="1" applyFill="1" applyBorder="1" applyAlignment="1">
      <alignment horizontal="center" vertical="center" wrapText="1"/>
    </xf>
    <xf numFmtId="0" fontId="16" fillId="11" borderId="28" xfId="0" applyFont="1" applyFill="1" applyBorder="1" applyAlignment="1">
      <alignment horizontal="center" vertical="center" wrapText="1"/>
    </xf>
    <xf numFmtId="0" fontId="7" fillId="11" borderId="36" xfId="0" applyFont="1" applyFill="1" applyBorder="1" applyAlignment="1">
      <alignment horizontal="center" vertical="center" wrapText="1"/>
    </xf>
    <xf numFmtId="0" fontId="7" fillId="11" borderId="37" xfId="0" applyFont="1" applyFill="1" applyBorder="1" applyAlignment="1">
      <alignment horizontal="center" vertical="center" wrapText="1"/>
    </xf>
    <xf numFmtId="5" fontId="12" fillId="13" borderId="42" xfId="0" applyNumberFormat="1" applyFont="1" applyFill="1" applyBorder="1" applyAlignment="1">
      <alignment horizontal="center" vertical="center" wrapText="1"/>
    </xf>
    <xf numFmtId="5" fontId="12" fillId="13" borderId="44" xfId="0" applyNumberFormat="1" applyFont="1" applyFill="1" applyBorder="1" applyAlignment="1">
      <alignment horizontal="center" vertical="center" wrapText="1"/>
    </xf>
    <xf numFmtId="176" fontId="12" fillId="13" borderId="42" xfId="0" applyNumberFormat="1" applyFont="1" applyFill="1" applyBorder="1" applyAlignment="1">
      <alignment horizontal="center" vertical="center" wrapText="1"/>
    </xf>
    <xf numFmtId="176" fontId="12" fillId="13" borderId="44" xfId="0" applyNumberFormat="1" applyFont="1" applyFill="1" applyBorder="1" applyAlignment="1">
      <alignment horizontal="center" vertical="center" wrapText="1"/>
    </xf>
    <xf numFmtId="0" fontId="12" fillId="0" borderId="4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0" fillId="5" borderId="16" xfId="0" applyFill="1" applyBorder="1" applyAlignment="1">
      <alignment horizontal="center" vertical="center"/>
    </xf>
    <xf numFmtId="0" fontId="0" fillId="5" borderId="14" xfId="0" applyFill="1" applyBorder="1" applyAlignment="1">
      <alignment horizontal="center" vertical="center"/>
    </xf>
    <xf numFmtId="0" fontId="0" fillId="5" borderId="15" xfId="0" applyFill="1" applyBorder="1" applyAlignment="1">
      <alignment horizontal="center" vertical="center"/>
    </xf>
    <xf numFmtId="0" fontId="0" fillId="5" borderId="16" xfId="0" applyFill="1" applyBorder="1" applyAlignment="1">
      <alignment horizontal="center" vertical="center" wrapText="1"/>
    </xf>
    <xf numFmtId="0" fontId="0" fillId="5" borderId="15" xfId="0" applyFill="1" applyBorder="1" applyAlignment="1">
      <alignment horizontal="center" vertical="center" wrapText="1"/>
    </xf>
    <xf numFmtId="0" fontId="0" fillId="5" borderId="14" xfId="0" applyFill="1" applyBorder="1" applyAlignment="1">
      <alignment horizontal="center" vertical="center" wrapText="1"/>
    </xf>
    <xf numFmtId="0" fontId="0" fillId="5" borderId="17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23" xfId="0" applyFill="1" applyBorder="1" applyAlignment="1">
      <alignment horizontal="center"/>
    </xf>
    <xf numFmtId="0" fontId="0" fillId="7" borderId="24" xfId="0" applyFill="1" applyBorder="1" applyAlignment="1">
      <alignment horizontal="center"/>
    </xf>
    <xf numFmtId="0" fontId="0" fillId="7" borderId="10" xfId="0" applyFill="1" applyBorder="1" applyAlignment="1">
      <alignment horizontal="center"/>
    </xf>
    <xf numFmtId="0" fontId="0" fillId="7" borderId="57" xfId="0" applyFill="1" applyBorder="1" applyAlignment="1">
      <alignment horizontal="center"/>
    </xf>
  </cellXfs>
  <cellStyles count="2">
    <cellStyle name="パーセント" xfId="1" builtinId="5"/>
    <cellStyle name="標準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microsoft.com/office/2017/06/relationships/rdRichValueStructure" Target="richData/rdrichvaluestructur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17/06/relationships/rdRichValue" Target="richData/rdrichvalue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ja-JP" altLang="en-US"/>
              <a:t>月別利用料金</a:t>
            </a:r>
            <a:endParaRPr lang="ja-JP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月別使用料金!$B$2</c:f>
              <c:strCache>
                <c:ptCount val="1"/>
                <c:pt idx="0">
                  <c:v>シングルライン/行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月別使用料金!$A$3:$A$14</c:f>
              <c:numCache>
                <c:formatCode>yyyy"年"m"月";@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月別使用料金!$B$3:$B$14</c:f>
              <c:numCache>
                <c:formatCode>_ "¥"* #,##0.0_ ;_ "¥"* \-#,##0.0_ ;_ "¥"* "-"?_ ;_ @_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AD-1144-9873-8BB4E241B2A2}"/>
            </c:ext>
          </c:extLst>
        </c:ser>
        <c:ser>
          <c:idx val="1"/>
          <c:order val="1"/>
          <c:tx>
            <c:strRef>
              <c:f>月別使用料金!$C$2</c:f>
              <c:strCache>
                <c:ptCount val="1"/>
                <c:pt idx="0">
                  <c:v>ボックスキャラクター/行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月別使用料金!$A$3:$A$14</c:f>
              <c:numCache>
                <c:formatCode>yyyy"年"m"月";@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月別使用料金!$C$3:$C$14</c:f>
              <c:numCache>
                <c:formatCode>_ "¥"* #,##0.0_ ;_ "¥"* \-#,##0.0_ ;_ "¥"* "-"?_ ;_ @_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AD-1144-9873-8BB4E241B2A2}"/>
            </c:ext>
          </c:extLst>
        </c:ser>
        <c:ser>
          <c:idx val="2"/>
          <c:order val="2"/>
          <c:tx>
            <c:strRef>
              <c:f>月別使用料金!$D$2</c:f>
              <c:strCache>
                <c:ptCount val="1"/>
                <c:pt idx="0">
                  <c:v>チェックボックス/選択肢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月別使用料金!$A$3:$A$14</c:f>
              <c:numCache>
                <c:formatCode>yyyy"年"m"月";@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月別使用料金!$D$3:$D$14</c:f>
              <c:numCache>
                <c:formatCode>_ "¥"* #,##0.0_ ;_ "¥"* \-#,##0.0_ ;_ "¥"* "-"?_ ;_ @_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AD-1144-9873-8BB4E241B2A2}"/>
            </c:ext>
          </c:extLst>
        </c:ser>
        <c:ser>
          <c:idx val="3"/>
          <c:order val="3"/>
          <c:tx>
            <c:strRef>
              <c:f>月別使用料金!$E$2</c:f>
              <c:strCache>
                <c:ptCount val="1"/>
                <c:pt idx="0">
                  <c:v>空白/項目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月別使用料金!$A$3:$A$14</c:f>
              <c:numCache>
                <c:formatCode>yyyy"年"m"月";@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月別使用料金!$E$3:$E$14</c:f>
              <c:numCache>
                <c:formatCode>_ "¥"* #,##0.0_ ;_ "¥"* \-#,##0.0_ ;_ "¥"* "-"?_ ;_ @_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AD-1144-9873-8BB4E241B2A2}"/>
            </c:ext>
          </c:extLst>
        </c:ser>
        <c:ser>
          <c:idx val="4"/>
          <c:order val="4"/>
          <c:tx>
            <c:strRef>
              <c:f>月別使用料金!$J$2</c:f>
              <c:strCache>
                <c:ptCount val="1"/>
                <c:pt idx="0">
                  <c:v>預金通帳
（1ページ）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月別使用料金!$A$3:$A$14</c:f>
              <c:numCache>
                <c:formatCode>yyyy"年"m"月";@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月別使用料金!$J$3:$J$14</c:f>
              <c:numCache>
                <c:formatCode>_ "¥"* #,##0.0_ ;_ "¥"* \-#,##0.0_ ;_ "¥"* "-"?_ ;_ @_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AD-1144-9873-8BB4E241B2A2}"/>
            </c:ext>
          </c:extLst>
        </c:ser>
        <c:ser>
          <c:idx val="9"/>
          <c:order val="5"/>
          <c:tx>
            <c:strRef>
              <c:f>月別使用料金!$I$2</c:f>
              <c:strCache>
                <c:ptCount val="1"/>
                <c:pt idx="0">
                  <c:v>請求書
（1ページ）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月別使用料金!$I$3:$I$14</c:f>
              <c:numCache>
                <c:formatCode>_ "¥"* #,##0.0_ ;_ "¥"* \-#,##0.0_ ;_ "¥"* "-"?_ ;_ @_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CF-4D18-894C-6F96853FDDB2}"/>
            </c:ext>
          </c:extLst>
        </c:ser>
        <c:ser>
          <c:idx val="6"/>
          <c:order val="6"/>
          <c:tx>
            <c:strRef>
              <c:f>月別使用料金!$G$2</c:f>
              <c:strCache>
                <c:ptCount val="1"/>
                <c:pt idx="0">
                  <c:v>A4以下
（1ページ）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月別使用料金!$A$3:$A$14</c:f>
              <c:numCache>
                <c:formatCode>yyyy"年"m"月";@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月別使用料金!$G$3:$G$14</c:f>
              <c:numCache>
                <c:formatCode>_ "¥"* #,##0.0_ ;_ "¥"* \-#,##0.0_ ;_ "¥"* "-"?_ ;_ @_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5AD-1144-9873-8BB4E241B2A2}"/>
            </c:ext>
          </c:extLst>
        </c:ser>
        <c:ser>
          <c:idx val="7"/>
          <c:order val="7"/>
          <c:tx>
            <c:strRef>
              <c:f>月別使用料金!$H$2</c:f>
              <c:strCache>
                <c:ptCount val="1"/>
                <c:pt idx="0">
                  <c:v>A4より大きい（1ページ）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月別使用料金!$A$3:$A$14</c:f>
              <c:numCache>
                <c:formatCode>yyyy"年"m"月";@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月別使用料金!$H$3:$H$14</c:f>
              <c:numCache>
                <c:formatCode>_ "¥"* #,##0.0_ ;_ "¥"* \-#,##0.0_ ;_ "¥"* "-"?_ ;_ @_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EC-2347-8E3A-7D6386CD2B92}"/>
            </c:ext>
          </c:extLst>
        </c:ser>
        <c:ser>
          <c:idx val="8"/>
          <c:order val="8"/>
          <c:tx>
            <c:strRef>
              <c:f>月別使用料金!$K$2</c:f>
              <c:strCache>
                <c:ptCount val="1"/>
                <c:pt idx="0">
                  <c:v>表抽出
(1ページ)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月別使用料金!$A$3:$A$14</c:f>
              <c:numCache>
                <c:formatCode>yyyy"年"m"月";@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月別使用料金!$K$3:$K$14</c:f>
              <c:numCache>
                <c:formatCode>_ "¥"* #,##0.0_ ;_ "¥"* \-#,##0.0_ ;_ "¥"* "-"?_ ;_ @_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EC-2347-8E3A-7D6386CD2B92}"/>
            </c:ext>
          </c:extLst>
        </c:ser>
        <c:ser>
          <c:idx val="5"/>
          <c:order val="9"/>
          <c:tx>
            <c:strRef>
              <c:f>月別使用料金!$M$2</c:f>
              <c:strCache>
                <c:ptCount val="1"/>
                <c:pt idx="0">
                  <c:v>非定型帳票
各種文書タイプ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月別使用料金!$M$3:$M$14</c:f>
              <c:numCache>
                <c:formatCode>_ "¥"* #,##0.0_ ;_ "¥"* \-#,##0.0_ ;_ "¥"* "-"?_ ;_ @_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E9-422F-96CA-FDB09ED23CAF}"/>
            </c:ext>
          </c:extLst>
        </c:ser>
        <c:ser>
          <c:idx val="10"/>
          <c:order val="10"/>
          <c:tx>
            <c:strRef>
              <c:f>月別使用料金!$N$2</c:f>
              <c:strCache>
                <c:ptCount val="1"/>
                <c:pt idx="0">
                  <c:v>預金通帳
(1ページ)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月別使用料金!$N$3:$N$14</c:f>
              <c:numCache>
                <c:formatCode>_ "¥"* #,##0.0_ ;_ "¥"* \-#,##0.0_ ;_ "¥"* "-"?_ ;_ @_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E9-422F-96CA-FDB09ED23CAF}"/>
            </c:ext>
          </c:extLst>
        </c:ser>
        <c:ser>
          <c:idx val="11"/>
          <c:order val="11"/>
          <c:tx>
            <c:strRef>
              <c:f>月別使用料金!$O$2</c:f>
              <c:strCache>
                <c:ptCount val="1"/>
                <c:pt idx="0">
                  <c:v>非定型文書の仕分け
(1ページ)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月別使用料金!$O$3:$O$14</c:f>
              <c:numCache>
                <c:formatCode>_ "¥"* #,##0.0_ ;_ "¥"* \-#,##0.0_ ;_ "¥"* "-"?_ ;_ @_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E9-422F-96CA-FDB09ED23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717816048"/>
        <c:axId val="717814336"/>
      </c:barChart>
      <c:dateAx>
        <c:axId val="717816048"/>
        <c:scaling>
          <c:orientation val="minMax"/>
        </c:scaling>
        <c:delete val="0"/>
        <c:axPos val="b"/>
        <c:numFmt formatCode="yyyy&quot;年&quot;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17814336"/>
        <c:crosses val="autoZero"/>
        <c:auto val="1"/>
        <c:lblOffset val="100"/>
        <c:baseTimeUnit val="months"/>
      </c:dateAx>
      <c:valAx>
        <c:axId val="717814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_ &quot;¥&quot;* #,##0.0_ ;_ &quot;¥&quot;* \-#,##0.0_ ;_ &quot;¥&quot;* &quot;-&quot;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1781604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使用率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月別使用料金!$Q$2</c:f>
              <c:strCache>
                <c:ptCount val="1"/>
                <c:pt idx="0">
                  <c:v>累積金額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月別使用料金!$A$3:$A$14</c:f>
              <c:numCache>
                <c:formatCode>yyyy"年"m"月";@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月別使用料金!$Q$3:$Q$14</c:f>
              <c:numCache>
                <c:formatCode>_ "¥"* #,##0.0_ ;_ "¥"* \-#,##0.0_ ;_ "¥"* "-"?_ ;_ @_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F3-EC44-B226-ADF69BD58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79217599"/>
        <c:axId val="479752943"/>
      </c:barChart>
      <c:lineChart>
        <c:grouping val="standard"/>
        <c:varyColors val="0"/>
        <c:ser>
          <c:idx val="3"/>
          <c:order val="1"/>
          <c:tx>
            <c:strRef>
              <c:f>月別使用料金!$R$2</c:f>
              <c:strCache>
                <c:ptCount val="1"/>
                <c:pt idx="0">
                  <c:v>使用率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月別使用料金!$A$3:$A$14</c:f>
              <c:numCache>
                <c:formatCode>yyyy"年"m"月";@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月別使用料金!$R$3:$R$14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F3-EC44-B226-ADF69BD58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068975"/>
        <c:axId val="925032527"/>
      </c:lineChart>
      <c:dateAx>
        <c:axId val="479217599"/>
        <c:scaling>
          <c:orientation val="minMax"/>
        </c:scaling>
        <c:delete val="0"/>
        <c:axPos val="b"/>
        <c:numFmt formatCode="yyyy&quot;年&quot;m&quot;月&quot;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9752943"/>
        <c:crosses val="autoZero"/>
        <c:auto val="1"/>
        <c:lblOffset val="100"/>
        <c:baseTimeUnit val="months"/>
      </c:dateAx>
      <c:valAx>
        <c:axId val="479752943"/>
        <c:scaling>
          <c:orientation val="minMax"/>
          <c:max val="96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&quot;¥&quot;* #,##0.0_ ;_ &quot;¥&quot;* \-#,##0.0_ ;_ &quot;¥&quot;* &quot;-&quot;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9217599"/>
        <c:crosses val="autoZero"/>
        <c:crossBetween val="between"/>
      </c:valAx>
      <c:valAx>
        <c:axId val="925032527"/>
        <c:scaling>
          <c:orientation val="minMax"/>
          <c:max val="1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25068975"/>
        <c:crosses val="max"/>
        <c:crossBetween val="between"/>
      </c:valAx>
      <c:dateAx>
        <c:axId val="925068975"/>
        <c:scaling>
          <c:orientation val="minMax"/>
        </c:scaling>
        <c:delete val="1"/>
        <c:axPos val="b"/>
        <c:numFmt formatCode="yyyy&quot;年&quot;m&quot;月&quot;;@" sourceLinked="1"/>
        <c:majorTickMark val="none"/>
        <c:minorTickMark val="none"/>
        <c:tickLblPos val="nextTo"/>
        <c:crossAx val="925032527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393699</xdr:colOff>
      <xdr:row>43</xdr:row>
      <xdr:rowOff>38100</xdr:rowOff>
    </xdr:from>
    <xdr:to>
      <xdr:col>7</xdr:col>
      <xdr:colOff>1995577</xdr:colOff>
      <xdr:row>64</xdr:row>
      <xdr:rowOff>101601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4859713-3227-4F4B-AC3D-AE0A4DB50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3699" y="8166100"/>
          <a:ext cx="10742683" cy="5397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575734</xdr:colOff>
      <xdr:row>0</xdr:row>
      <xdr:rowOff>0</xdr:rowOff>
    </xdr:from>
    <xdr:to>
      <xdr:col>17</xdr:col>
      <xdr:colOff>829734</xdr:colOff>
      <xdr:row>52</xdr:row>
      <xdr:rowOff>19879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53D1B92-C08F-4E45-9025-C8AE6FCE4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253999</xdr:rowOff>
    </xdr:from>
    <xdr:to>
      <xdr:col>16</xdr:col>
      <xdr:colOff>355600</xdr:colOff>
      <xdr:row>36</xdr:row>
      <xdr:rowOff>186266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CEF86298-0D3E-A34B-8C70-CE027A9C8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13</v>
    <v>3</v>
  </rv>
</rvData>
</file>

<file path=xl/richData/rdrichvaluestructure.xml><?xml version="1.0" encoding="utf-8"?>
<rvStructures xmlns="http://schemas.microsoft.com/office/spreadsheetml/2017/richdata" count="1">
  <s t="_error">
    <k n="errorType" t="i"/>
    <k n="subType" t="i"/>
  </s>
</rvStructures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イオン">
  <a:themeElements>
    <a:clrScheme name="黄緑">
      <a:dk1>
        <a:sysClr val="windowText" lastClr="000000"/>
      </a:dk1>
      <a:lt1>
        <a:sysClr val="window" lastClr="FFFFFF"/>
      </a:lt1>
      <a:dk2>
        <a:srgbClr val="455F51"/>
      </a:dk2>
      <a:lt2>
        <a:srgbClr val="E2DFCC"/>
      </a:lt2>
      <a:accent1>
        <a:srgbClr val="99CB38"/>
      </a:accent1>
      <a:accent2>
        <a:srgbClr val="63A537"/>
      </a:accent2>
      <a:accent3>
        <a:srgbClr val="37A76F"/>
      </a:accent3>
      <a:accent4>
        <a:srgbClr val="44C1A3"/>
      </a:accent4>
      <a:accent5>
        <a:srgbClr val="4EB3CF"/>
      </a:accent5>
      <a:accent6>
        <a:srgbClr val="51C3F9"/>
      </a:accent6>
      <a:hlink>
        <a:srgbClr val="EE7B08"/>
      </a:hlink>
      <a:folHlink>
        <a:srgbClr val="977B2D"/>
      </a:folHlink>
    </a:clrScheme>
    <a:fontScheme name="イオン">
      <a:maj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イオン">
      <a:fillStyleLst>
        <a:solidFill>
          <a:schemeClr val="phClr"/>
        </a:solidFill>
        <a:gradFill rotWithShape="1">
          <a:gsLst>
            <a:gs pos="0">
              <a:schemeClr val="phClr">
                <a:tint val="64000"/>
                <a:lumMod val="118000"/>
              </a:schemeClr>
            </a:gs>
            <a:gs pos="100000">
              <a:schemeClr val="phClr">
                <a:tint val="92000"/>
                <a:alpha val="100000"/>
                <a:lumMod val="11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lumMod val="114000"/>
              </a:schemeClr>
            </a:gs>
            <a:gs pos="100000">
              <a:schemeClr val="phClr">
                <a:shade val="90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45000"/>
              </a:srgbClr>
            </a:outerShdw>
          </a:effectLst>
        </a:effectStyle>
        <a:effectStyle>
          <a:effectLst>
            <a:outerShdw blurRad="635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 prstMaterial="plastic">
            <a:bevelT w="0" h="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7000"/>
                <a:hueMod val="88000"/>
                <a:satMod val="130000"/>
                <a:lumMod val="124000"/>
              </a:schemeClr>
            </a:gs>
            <a:gs pos="100000">
              <a:schemeClr val="phClr">
                <a:tint val="96000"/>
                <a:shade val="88000"/>
                <a:hueMod val="108000"/>
                <a:satMod val="164000"/>
                <a:lumMod val="76000"/>
              </a:schemeClr>
            </a:gs>
          </a:gsLst>
          <a:path path="circle">
            <a:fillToRect l="45000" t="65000" r="125000" b="10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shade val="69000"/>
                <a:hueMod val="108000"/>
                <a:satMod val="164000"/>
                <a:lumMod val="74000"/>
              </a:schemeClr>
              <a:schemeClr val="phClr">
                <a:tint val="96000"/>
                <a:hueMod val="88000"/>
                <a:satMod val="140000"/>
                <a:lumMod val="132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on" id="{B8441ADB-2E43-4AF7-B97A-BD870242C6A8}" vid="{292E63A9-BB86-4E3D-B92A-7223C6510D2E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72B986-4964-8C4B-B8FB-43A786526546}">
  <sheetPr>
    <tabColor theme="2" tint="-0.249977111117893"/>
  </sheetPr>
  <dimension ref="A2:H43"/>
  <sheetViews>
    <sheetView tabSelected="1" zoomScaleNormal="244" workbookViewId="0"/>
  </sheetViews>
  <sheetFormatPr defaultColWidth="10.75" defaultRowHeight="19.2"/>
  <cols>
    <col min="1" max="1" width="4.4140625" style="34" customWidth="1"/>
    <col min="2" max="2" width="14.83203125" style="34" customWidth="1"/>
    <col min="3" max="4" width="14.58203125" style="34" customWidth="1"/>
    <col min="5" max="5" width="10.1640625" style="34" customWidth="1"/>
    <col min="6" max="8" width="22.4140625" style="34" customWidth="1"/>
    <col min="9" max="14" width="15.1640625" style="34" bestFit="1" customWidth="1"/>
    <col min="15" max="16384" width="10.75" style="34"/>
  </cols>
  <sheetData>
    <row r="2" spans="1:2">
      <c r="A2" s="34" t="s">
        <v>17</v>
      </c>
    </row>
    <row r="3" spans="1:2">
      <c r="A3" s="35" t="s">
        <v>13</v>
      </c>
      <c r="B3" s="34" t="s">
        <v>115</v>
      </c>
    </row>
    <row r="4" spans="1:2">
      <c r="A4" s="35"/>
      <c r="B4" s="34" t="s">
        <v>32</v>
      </c>
    </row>
    <row r="5" spans="1:2">
      <c r="A5" s="35" t="s">
        <v>14</v>
      </c>
      <c r="B5" s="34" t="s">
        <v>114</v>
      </c>
    </row>
    <row r="6" spans="1:2">
      <c r="A6" s="35"/>
      <c r="B6" s="34" t="s">
        <v>118</v>
      </c>
    </row>
    <row r="7" spans="1:2">
      <c r="A7" s="35" t="s">
        <v>15</v>
      </c>
      <c r="B7" s="34" t="s">
        <v>116</v>
      </c>
    </row>
    <row r="8" spans="1:2">
      <c r="A8" s="35" t="s">
        <v>16</v>
      </c>
      <c r="B8" s="34" t="s">
        <v>117</v>
      </c>
    </row>
    <row r="10" spans="1:2">
      <c r="A10" s="34" t="s">
        <v>18</v>
      </c>
    </row>
    <row r="11" spans="1:2">
      <c r="A11" s="34" t="s">
        <v>19</v>
      </c>
    </row>
    <row r="12" spans="1:2">
      <c r="A12" s="34" t="s">
        <v>20</v>
      </c>
    </row>
    <row r="13" spans="1:2">
      <c r="A13" s="34" t="s">
        <v>21</v>
      </c>
    </row>
    <row r="14" spans="1:2">
      <c r="A14" s="34" t="s">
        <v>22</v>
      </c>
    </row>
    <row r="16" spans="1:2">
      <c r="A16" s="34" t="s">
        <v>24</v>
      </c>
    </row>
    <row r="17" spans="1:8">
      <c r="A17" s="35" t="s">
        <v>13</v>
      </c>
      <c r="B17" s="34" t="s">
        <v>33</v>
      </c>
    </row>
    <row r="18" spans="1:8">
      <c r="A18" s="35" t="s">
        <v>14</v>
      </c>
      <c r="B18" s="34" t="s">
        <v>34</v>
      </c>
    </row>
    <row r="19" spans="1:8">
      <c r="A19" s="35" t="s">
        <v>15</v>
      </c>
      <c r="B19" s="34" t="s">
        <v>35</v>
      </c>
    </row>
    <row r="20" spans="1:8">
      <c r="A20" s="35" t="s">
        <v>16</v>
      </c>
      <c r="B20" s="34" t="s">
        <v>36</v>
      </c>
    </row>
    <row r="22" spans="1:8" ht="19.8" thickBot="1">
      <c r="A22" s="34" t="s">
        <v>23</v>
      </c>
    </row>
    <row r="23" spans="1:8" ht="22.2" thickBot="1">
      <c r="B23" s="38" t="s">
        <v>49</v>
      </c>
      <c r="C23" s="91" t="s">
        <v>9</v>
      </c>
      <c r="D23" s="92"/>
      <c r="E23" s="39"/>
      <c r="F23" s="61" t="s">
        <v>94</v>
      </c>
      <c r="G23" s="61" t="s">
        <v>95</v>
      </c>
      <c r="H23" s="62" t="s">
        <v>96</v>
      </c>
    </row>
    <row r="24" spans="1:8" ht="24" customHeight="1" thickBot="1">
      <c r="B24" s="40" t="s">
        <v>50</v>
      </c>
      <c r="C24" s="93" t="s">
        <v>51</v>
      </c>
      <c r="D24" s="94"/>
      <c r="E24" s="41"/>
      <c r="F24" s="42">
        <v>360000</v>
      </c>
      <c r="G24" s="42">
        <v>960000</v>
      </c>
      <c r="H24" s="43">
        <v>2400000</v>
      </c>
    </row>
    <row r="25" spans="1:8" ht="24" customHeight="1" thickBot="1">
      <c r="B25" s="44"/>
      <c r="C25" s="95" t="s">
        <v>85</v>
      </c>
      <c r="D25" s="96"/>
      <c r="E25" s="45" t="s">
        <v>70</v>
      </c>
      <c r="F25" s="46">
        <v>30000</v>
      </c>
      <c r="G25" s="46">
        <v>80000</v>
      </c>
      <c r="H25" s="47">
        <v>200000</v>
      </c>
    </row>
    <row r="26" spans="1:8" ht="21" customHeight="1" thickBot="1">
      <c r="B26" s="86" t="s">
        <v>71</v>
      </c>
      <c r="C26" s="97" t="s">
        <v>52</v>
      </c>
      <c r="D26" s="98"/>
      <c r="E26" s="106" t="s">
        <v>72</v>
      </c>
      <c r="F26" s="102">
        <v>2</v>
      </c>
      <c r="G26" s="104">
        <v>1.5</v>
      </c>
      <c r="H26" s="102">
        <v>1</v>
      </c>
    </row>
    <row r="27" spans="1:8" ht="21" customHeight="1" thickBot="1">
      <c r="B27" s="87"/>
      <c r="C27" s="97" t="s">
        <v>53</v>
      </c>
      <c r="D27" s="98"/>
      <c r="E27" s="107"/>
      <c r="F27" s="103"/>
      <c r="G27" s="105"/>
      <c r="H27" s="103"/>
    </row>
    <row r="28" spans="1:8" ht="21" customHeight="1" thickBot="1">
      <c r="B28" s="87"/>
      <c r="C28" s="97" t="s">
        <v>54</v>
      </c>
      <c r="D28" s="98"/>
      <c r="E28" s="57" t="s">
        <v>73</v>
      </c>
      <c r="F28" s="58">
        <v>0.7</v>
      </c>
      <c r="G28" s="56">
        <v>0.5</v>
      </c>
      <c r="H28" s="56">
        <v>0.1</v>
      </c>
    </row>
    <row r="29" spans="1:8" ht="19.8" thickBot="1">
      <c r="B29" s="87"/>
      <c r="C29" s="97" t="s">
        <v>55</v>
      </c>
      <c r="D29" s="98"/>
      <c r="E29" s="57" t="s">
        <v>74</v>
      </c>
      <c r="F29" s="59">
        <v>0</v>
      </c>
      <c r="G29" s="55">
        <v>0</v>
      </c>
      <c r="H29" s="55">
        <v>0</v>
      </c>
    </row>
    <row r="30" spans="1:8" ht="21" customHeight="1" thickBot="1">
      <c r="B30" s="88"/>
      <c r="C30" s="99" t="s">
        <v>91</v>
      </c>
      <c r="D30" s="98"/>
      <c r="E30" s="54" t="s">
        <v>77</v>
      </c>
      <c r="F30" s="55">
        <v>2</v>
      </c>
      <c r="G30" s="55">
        <v>1</v>
      </c>
      <c r="H30" s="55">
        <v>1</v>
      </c>
    </row>
    <row r="31" spans="1:8" ht="21" customHeight="1" thickBot="1">
      <c r="B31" s="89" t="s">
        <v>75</v>
      </c>
      <c r="C31" s="100" t="s">
        <v>76</v>
      </c>
      <c r="D31" s="101"/>
      <c r="E31" s="54" t="s">
        <v>77</v>
      </c>
      <c r="F31" s="55">
        <v>15</v>
      </c>
      <c r="G31" s="55">
        <v>15</v>
      </c>
      <c r="H31" s="55">
        <v>15</v>
      </c>
    </row>
    <row r="32" spans="1:8" ht="19.8" thickBot="1">
      <c r="B32" s="90"/>
      <c r="C32" s="97" t="s">
        <v>80</v>
      </c>
      <c r="D32" s="98"/>
      <c r="E32" s="54" t="s">
        <v>77</v>
      </c>
      <c r="F32" s="55">
        <v>30</v>
      </c>
      <c r="G32" s="55">
        <v>30</v>
      </c>
      <c r="H32" s="55">
        <v>30</v>
      </c>
    </row>
    <row r="33" spans="2:8" ht="19.8" thickBot="1">
      <c r="B33" s="89" t="s">
        <v>81</v>
      </c>
      <c r="C33" s="95" t="s">
        <v>78</v>
      </c>
      <c r="D33" s="96"/>
      <c r="E33" s="57" t="s">
        <v>77</v>
      </c>
      <c r="F33" s="59">
        <v>180</v>
      </c>
      <c r="G33" s="60">
        <v>160</v>
      </c>
      <c r="H33" s="60">
        <v>100</v>
      </c>
    </row>
    <row r="34" spans="2:8" ht="21" customHeight="1" thickBot="1">
      <c r="B34" s="90"/>
      <c r="C34" s="95" t="s">
        <v>79</v>
      </c>
      <c r="D34" s="96"/>
      <c r="E34" s="57" t="s">
        <v>77</v>
      </c>
      <c r="F34" s="59">
        <v>50</v>
      </c>
      <c r="G34" s="59">
        <v>45</v>
      </c>
      <c r="H34" s="60">
        <v>35</v>
      </c>
    </row>
    <row r="35" spans="2:8" ht="19.8" thickBot="1">
      <c r="B35" s="83" t="s">
        <v>92</v>
      </c>
      <c r="C35" s="84"/>
      <c r="D35" s="85"/>
      <c r="E35" s="63" t="s">
        <v>77</v>
      </c>
      <c r="F35" s="64">
        <v>15</v>
      </c>
      <c r="G35" s="64">
        <v>15</v>
      </c>
      <c r="H35" s="64">
        <v>15</v>
      </c>
    </row>
    <row r="36" spans="2:8" ht="32.4" customHeight="1" thickBot="1">
      <c r="B36" s="81" t="s">
        <v>102</v>
      </c>
      <c r="C36" s="82" t="s">
        <v>97</v>
      </c>
      <c r="D36" s="82"/>
      <c r="E36" s="66" t="s">
        <v>100</v>
      </c>
      <c r="F36" s="65">
        <v>2</v>
      </c>
      <c r="G36" s="67">
        <v>1.5</v>
      </c>
      <c r="H36" s="65">
        <v>1</v>
      </c>
    </row>
    <row r="37" spans="2:8" ht="19.8" thickBot="1">
      <c r="B37" s="81"/>
      <c r="C37" s="82" t="s">
        <v>98</v>
      </c>
      <c r="D37" s="82"/>
      <c r="E37" s="66" t="s">
        <v>101</v>
      </c>
      <c r="F37" s="65">
        <v>5</v>
      </c>
      <c r="G37" s="65">
        <v>5</v>
      </c>
      <c r="H37" s="65">
        <v>5</v>
      </c>
    </row>
    <row r="38" spans="2:8" ht="19.8" thickBot="1">
      <c r="B38" s="81"/>
      <c r="C38" s="82" t="s">
        <v>79</v>
      </c>
      <c r="D38" s="82"/>
      <c r="E38" s="66" t="s">
        <v>101</v>
      </c>
      <c r="F38" s="65">
        <v>50</v>
      </c>
      <c r="G38" s="65">
        <v>45</v>
      </c>
      <c r="H38" s="65">
        <v>35</v>
      </c>
    </row>
    <row r="39" spans="2:8" ht="32.4" customHeight="1" thickBot="1">
      <c r="B39" s="81"/>
      <c r="C39" s="82" t="s">
        <v>99</v>
      </c>
      <c r="D39" s="82"/>
      <c r="E39" s="66" t="s">
        <v>101</v>
      </c>
      <c r="F39" s="65">
        <v>2</v>
      </c>
      <c r="G39" s="65">
        <v>1</v>
      </c>
      <c r="H39" s="65">
        <v>1</v>
      </c>
    </row>
    <row r="40" spans="2:8">
      <c r="B40" s="37" t="s">
        <v>62</v>
      </c>
    </row>
    <row r="41" spans="2:8">
      <c r="B41" s="36" t="s">
        <v>60</v>
      </c>
    </row>
    <row r="42" spans="2:8">
      <c r="B42" s="36" t="s">
        <v>61</v>
      </c>
    </row>
    <row r="43" spans="2:8">
      <c r="C43" s="36"/>
    </row>
  </sheetData>
  <mergeCells count="25">
    <mergeCell ref="H26:H27"/>
    <mergeCell ref="C27:D27"/>
    <mergeCell ref="C28:D28"/>
    <mergeCell ref="G26:G27"/>
    <mergeCell ref="E26:E27"/>
    <mergeCell ref="F26:F27"/>
    <mergeCell ref="B35:D35"/>
    <mergeCell ref="B26:B30"/>
    <mergeCell ref="B31:B32"/>
    <mergeCell ref="C23:D23"/>
    <mergeCell ref="C24:D24"/>
    <mergeCell ref="C25:D25"/>
    <mergeCell ref="C26:D26"/>
    <mergeCell ref="C29:D29"/>
    <mergeCell ref="C32:D32"/>
    <mergeCell ref="C33:D33"/>
    <mergeCell ref="C30:D30"/>
    <mergeCell ref="C31:D31"/>
    <mergeCell ref="B33:B34"/>
    <mergeCell ref="C34:D34"/>
    <mergeCell ref="B36:B39"/>
    <mergeCell ref="C36:D36"/>
    <mergeCell ref="C37:D37"/>
    <mergeCell ref="C38:D38"/>
    <mergeCell ref="C39:D39"/>
  </mergeCells>
  <phoneticPr fontId="2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70B39-FA3C-9C44-AE45-B43269E576E1}">
  <sheetPr>
    <tabColor theme="9" tint="0.59999389629810485"/>
  </sheetPr>
  <dimension ref="A1"/>
  <sheetViews>
    <sheetView zoomScale="75" zoomScaleNormal="96" workbookViewId="0">
      <selection activeCell="AI17" sqref="AH17:AI17"/>
    </sheetView>
  </sheetViews>
  <sheetFormatPr defaultColWidth="10.83203125" defaultRowHeight="19.2"/>
  <sheetData/>
  <phoneticPr fontId="2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59999389629810485"/>
  </sheetPr>
  <dimension ref="A1:Q171"/>
  <sheetViews>
    <sheetView zoomScale="93" workbookViewId="0"/>
  </sheetViews>
  <sheetFormatPr defaultColWidth="10.83203125" defaultRowHeight="19.2"/>
  <cols>
    <col min="1" max="1" width="10.58203125" style="15" bestFit="1" customWidth="1"/>
    <col min="2" max="2" width="10.83203125" bestFit="1" customWidth="1"/>
    <col min="3" max="3" width="39.25" bestFit="1" customWidth="1"/>
    <col min="4" max="4" width="25.75" bestFit="1" customWidth="1"/>
    <col min="5" max="5" width="24.4140625" bestFit="1" customWidth="1"/>
    <col min="6" max="6" width="32.58203125" customWidth="1"/>
    <col min="7" max="7" width="33.58203125" customWidth="1"/>
    <col min="8" max="8" width="18.75" bestFit="1" customWidth="1"/>
    <col min="9" max="9" width="26.75" bestFit="1" customWidth="1"/>
    <col min="10" max="10" width="24.83203125" customWidth="1"/>
    <col min="11" max="11" width="30.25" bestFit="1" customWidth="1"/>
    <col min="12" max="12" width="27.4140625" bestFit="1" customWidth="1"/>
    <col min="13" max="13" width="36.75" bestFit="1" customWidth="1"/>
    <col min="14" max="14" width="32" bestFit="1" customWidth="1"/>
    <col min="15" max="15" width="27.75" bestFit="1" customWidth="1"/>
    <col min="16" max="16" width="18.1640625" bestFit="1" customWidth="1"/>
    <col min="17" max="17" width="21.1640625" bestFit="1" customWidth="1"/>
    <col min="18" max="18" width="19.1640625" customWidth="1"/>
    <col min="20" max="20" width="7" customWidth="1"/>
    <col min="21" max="21" width="16.4140625" customWidth="1"/>
    <col min="22" max="22" width="17.25" customWidth="1"/>
    <col min="23" max="23" width="16" customWidth="1"/>
    <col min="24" max="24" width="4.75" customWidth="1"/>
    <col min="25" max="25" width="15.58203125" customWidth="1"/>
    <col min="26" max="26" width="16.25" customWidth="1"/>
    <col min="27" max="27" width="15.25" customWidth="1"/>
    <col min="28" max="28" width="21.83203125" customWidth="1"/>
    <col min="29" max="29" width="22.58203125" customWidth="1"/>
    <col min="30" max="30" width="21.58203125" customWidth="1"/>
    <col min="31" max="31" width="27.58203125" customWidth="1"/>
    <col min="32" max="32" width="28.4140625" customWidth="1"/>
    <col min="33" max="33" width="27.25" customWidth="1"/>
    <col min="34" max="34" width="11.83203125" customWidth="1"/>
    <col min="35" max="36" width="10.25" bestFit="1" customWidth="1"/>
  </cols>
  <sheetData>
    <row r="1" spans="1:17">
      <c r="A1" t="s">
        <v>25</v>
      </c>
      <c r="B1" t="s">
        <v>26</v>
      </c>
      <c r="C1" t="s">
        <v>27</v>
      </c>
      <c r="D1" t="s">
        <v>37</v>
      </c>
      <c r="E1" t="s">
        <v>38</v>
      </c>
      <c r="F1" t="s">
        <v>39</v>
      </c>
      <c r="G1" t="s">
        <v>40</v>
      </c>
      <c r="H1" t="s">
        <v>41</v>
      </c>
      <c r="I1" t="s">
        <v>42</v>
      </c>
      <c r="J1" t="s">
        <v>43</v>
      </c>
      <c r="K1" t="s">
        <v>44</v>
      </c>
      <c r="L1" t="s">
        <v>45</v>
      </c>
      <c r="M1" t="s">
        <v>46</v>
      </c>
      <c r="N1" t="s">
        <v>47</v>
      </c>
      <c r="O1" t="s">
        <v>89</v>
      </c>
      <c r="P1" t="s">
        <v>48</v>
      </c>
      <c r="Q1" t="s">
        <v>68</v>
      </c>
    </row>
    <row r="2" spans="1:17">
      <c r="A2"/>
    </row>
    <row r="3" spans="1:17">
      <c r="A3"/>
    </row>
    <row r="4" spans="1:17" s="21" customFormat="1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</row>
    <row r="5" spans="1:17" s="21" customFormat="1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</row>
    <row r="6" spans="1:17">
      <c r="A6"/>
    </row>
    <row r="7" spans="1:17">
      <c r="A7"/>
    </row>
    <row r="9" spans="1:17">
      <c r="A9" s="20"/>
      <c r="B9" s="20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</row>
    <row r="10" spans="1:17">
      <c r="A10" s="20"/>
      <c r="B10" s="20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</row>
    <row r="11" spans="1:17">
      <c r="A11" s="20"/>
      <c r="B11" s="20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</row>
    <row r="12" spans="1:17">
      <c r="A12" s="20"/>
      <c r="B12" s="20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</row>
    <row r="13" spans="1:17">
      <c r="A13" s="20"/>
      <c r="B13" s="20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</row>
    <row r="14" spans="1:17">
      <c r="A14" s="20"/>
      <c r="B14" s="20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</row>
    <row r="15" spans="1:17">
      <c r="A15" s="20"/>
      <c r="B15" s="20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</row>
    <row r="16" spans="1:17" s="21" customFormat="1">
      <c r="A16" s="20"/>
      <c r="B16" s="20"/>
    </row>
    <row r="17" spans="1:16" s="21" customFormat="1">
      <c r="A17" s="20"/>
      <c r="B17" s="20"/>
    </row>
    <row r="18" spans="1:16">
      <c r="A18" s="20"/>
      <c r="B18" s="20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</row>
    <row r="19" spans="1:16">
      <c r="A19" s="20"/>
      <c r="B19" s="20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</row>
    <row r="20" spans="1:16">
      <c r="A20" s="20"/>
      <c r="B20" s="20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</row>
    <row r="21" spans="1:16">
      <c r="A21" s="20"/>
      <c r="B21" s="20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</row>
    <row r="22" spans="1:16">
      <c r="A22" s="20"/>
      <c r="B22" s="20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</row>
    <row r="23" spans="1:16">
      <c r="A23" s="20"/>
      <c r="B23" s="20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</row>
    <row r="24" spans="1:16">
      <c r="A24" s="20"/>
      <c r="B24" s="20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</row>
    <row r="25" spans="1:16">
      <c r="A25" s="20"/>
      <c r="B25" s="20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</row>
    <row r="26" spans="1:16">
      <c r="A26" s="20"/>
      <c r="B26" s="20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</row>
    <row r="27" spans="1:16">
      <c r="A27" s="20"/>
      <c r="B27" s="20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</row>
    <row r="28" spans="1:16" s="21" customFormat="1">
      <c r="A28" s="20"/>
      <c r="B28" s="20"/>
    </row>
    <row r="29" spans="1:16" s="21" customFormat="1">
      <c r="A29" s="20"/>
      <c r="B29" s="20"/>
    </row>
    <row r="30" spans="1:16">
      <c r="A30" s="20"/>
      <c r="B30" s="20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</row>
    <row r="31" spans="1:16">
      <c r="A31" s="20"/>
      <c r="B31" s="20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</row>
    <row r="32" spans="1:16">
      <c r="A32" s="20"/>
      <c r="B32" s="20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</row>
    <row r="33" spans="1:16">
      <c r="A33" s="20"/>
      <c r="B33" s="20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</row>
    <row r="34" spans="1:16">
      <c r="A34" s="20"/>
      <c r="B34" s="20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</row>
    <row r="35" spans="1:16">
      <c r="A35" s="20"/>
      <c r="B35" s="20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</row>
    <row r="36" spans="1:16">
      <c r="A36" s="20"/>
      <c r="B36" s="20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</row>
    <row r="37" spans="1:16">
      <c r="A37" s="20"/>
      <c r="B37" s="20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</row>
    <row r="38" spans="1:16">
      <c r="A38" s="20"/>
      <c r="B38" s="20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</row>
    <row r="39" spans="1:16">
      <c r="A39" s="20"/>
      <c r="B39" s="20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</row>
    <row r="40" spans="1:16" s="21" customFormat="1">
      <c r="A40" s="20"/>
      <c r="B40" s="20"/>
    </row>
    <row r="41" spans="1:16" s="21" customFormat="1">
      <c r="A41" s="20"/>
      <c r="B41" s="20"/>
    </row>
    <row r="42" spans="1:16">
      <c r="A42" s="20"/>
      <c r="B42" s="20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</row>
    <row r="43" spans="1:16">
      <c r="A43" s="20"/>
      <c r="B43" s="20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</row>
    <row r="44" spans="1:16">
      <c r="A44" s="20"/>
      <c r="B44" s="20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</row>
    <row r="45" spans="1:16">
      <c r="A45" s="20"/>
      <c r="B45" s="20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</row>
    <row r="46" spans="1:16">
      <c r="A46" s="20"/>
      <c r="B46" s="20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</row>
    <row r="47" spans="1:16">
      <c r="A47" s="20"/>
      <c r="B47" s="20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</row>
    <row r="48" spans="1:16">
      <c r="A48" s="20"/>
      <c r="B48" s="20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</row>
    <row r="49" spans="1:16">
      <c r="A49" s="20"/>
      <c r="B49" s="20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</row>
    <row r="50" spans="1:16">
      <c r="A50" s="20"/>
      <c r="B50" s="20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</row>
    <row r="51" spans="1:16">
      <c r="A51" s="20"/>
      <c r="B51" s="20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</row>
    <row r="52" spans="1:16" s="21" customFormat="1">
      <c r="A52" s="20"/>
      <c r="B52" s="20"/>
    </row>
    <row r="53" spans="1:16" s="21" customFormat="1">
      <c r="A53" s="20"/>
      <c r="B53" s="20"/>
    </row>
    <row r="54" spans="1:16">
      <c r="A54" s="20"/>
      <c r="B54" s="20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</row>
    <row r="55" spans="1:16">
      <c r="A55" s="20"/>
      <c r="B55" s="20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</row>
    <row r="56" spans="1:16">
      <c r="A56" s="20"/>
      <c r="B56" s="20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</row>
    <row r="57" spans="1:16">
      <c r="A57" s="20"/>
      <c r="B57" s="20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</row>
    <row r="58" spans="1:16">
      <c r="A58" s="20"/>
      <c r="B58" s="20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</row>
    <row r="59" spans="1:16">
      <c r="A59" s="20"/>
      <c r="B59" s="20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</row>
    <row r="60" spans="1:16">
      <c r="A60" s="20"/>
      <c r="B60" s="20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</row>
    <row r="61" spans="1:16">
      <c r="A61" s="20"/>
      <c r="B61" s="20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</row>
    <row r="62" spans="1:16">
      <c r="A62" s="20"/>
      <c r="B62" s="20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</row>
    <row r="63" spans="1:16">
      <c r="A63" s="20"/>
      <c r="B63" s="20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</row>
    <row r="64" spans="1:16" s="21" customFormat="1">
      <c r="A64" s="20"/>
      <c r="B64" s="20"/>
    </row>
    <row r="65" spans="1:16" s="21" customFormat="1">
      <c r="A65" s="20"/>
      <c r="B65" s="20"/>
    </row>
    <row r="66" spans="1:16">
      <c r="A66" s="20"/>
      <c r="B66" s="20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</row>
    <row r="67" spans="1:16">
      <c r="A67" s="20"/>
      <c r="B67" s="20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</row>
    <row r="68" spans="1:16">
      <c r="A68" s="20"/>
      <c r="B68" s="20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</row>
    <row r="69" spans="1:16">
      <c r="A69" s="20"/>
      <c r="B69" s="20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</row>
    <row r="70" spans="1:16">
      <c r="A70" s="20"/>
      <c r="B70" s="20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</row>
    <row r="71" spans="1:16">
      <c r="A71" s="20"/>
      <c r="B71" s="20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</row>
    <row r="72" spans="1:16">
      <c r="A72" s="20"/>
      <c r="B72" s="20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</row>
    <row r="73" spans="1:16">
      <c r="A73" s="20"/>
      <c r="B73" s="20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</row>
    <row r="74" spans="1:16">
      <c r="A74" s="20"/>
      <c r="B74" s="20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</row>
    <row r="75" spans="1:16">
      <c r="A75" s="20"/>
      <c r="B75" s="20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</row>
    <row r="76" spans="1:16" s="21" customFormat="1">
      <c r="A76" s="20"/>
      <c r="B76" s="20"/>
    </row>
    <row r="77" spans="1:16" s="21" customFormat="1">
      <c r="A77" s="20"/>
      <c r="B77" s="20"/>
    </row>
    <row r="78" spans="1:16">
      <c r="A78" s="20"/>
      <c r="B78" s="20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</row>
    <row r="79" spans="1:16">
      <c r="A79" s="20"/>
      <c r="B79" s="20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</row>
    <row r="80" spans="1:16">
      <c r="A80" s="20"/>
      <c r="B80" s="20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</row>
    <row r="81" spans="1:16">
      <c r="A81" s="20"/>
      <c r="B81" s="20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</row>
    <row r="82" spans="1:16">
      <c r="A82" s="20"/>
      <c r="B82" s="20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</row>
    <row r="83" spans="1:16">
      <c r="A83" s="20"/>
      <c r="B83" s="20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</row>
    <row r="84" spans="1:16">
      <c r="A84" s="20"/>
      <c r="B84" s="20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</row>
    <row r="85" spans="1:16">
      <c r="A85" s="20"/>
      <c r="B85" s="20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</row>
    <row r="86" spans="1:16">
      <c r="A86" s="20"/>
      <c r="B86" s="20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</row>
    <row r="87" spans="1:16">
      <c r="A87" s="20"/>
      <c r="B87" s="20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</row>
    <row r="88" spans="1:16" s="21" customFormat="1">
      <c r="A88" s="20"/>
      <c r="B88" s="20"/>
    </row>
    <row r="89" spans="1:16" s="21" customFormat="1">
      <c r="A89" s="20"/>
      <c r="B89" s="20"/>
    </row>
    <row r="90" spans="1:16">
      <c r="A90" s="20"/>
      <c r="B90" s="20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</row>
    <row r="91" spans="1:16">
      <c r="A91" s="20"/>
      <c r="B91" s="20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</row>
    <row r="92" spans="1:16">
      <c r="A92" s="20"/>
      <c r="B92" s="20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</row>
    <row r="93" spans="1:16">
      <c r="A93" s="20"/>
      <c r="B93" s="20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</row>
    <row r="94" spans="1:16">
      <c r="A94" s="20"/>
      <c r="B94" s="20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</row>
    <row r="95" spans="1:16">
      <c r="A95" s="20"/>
      <c r="B95" s="20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</row>
    <row r="96" spans="1:16">
      <c r="A96" s="20"/>
      <c r="B96" s="20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</row>
    <row r="97" spans="1:16">
      <c r="A97" s="20"/>
      <c r="B97" s="20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</row>
    <row r="98" spans="1:16">
      <c r="A98" s="20"/>
      <c r="B98" s="20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</row>
    <row r="99" spans="1:16">
      <c r="A99" s="20"/>
      <c r="B99" s="20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</row>
    <row r="100" spans="1:16" s="21" customFormat="1">
      <c r="A100" s="20"/>
      <c r="B100" s="20"/>
    </row>
    <row r="101" spans="1:16" s="21" customFormat="1">
      <c r="A101" s="20"/>
      <c r="B101" s="20"/>
    </row>
    <row r="102" spans="1:16">
      <c r="A102" s="20"/>
      <c r="B102" s="20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</row>
    <row r="103" spans="1:16">
      <c r="A103" s="20"/>
      <c r="B103" s="20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</row>
    <row r="104" spans="1:16">
      <c r="A104" s="20"/>
      <c r="B104" s="20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</row>
    <row r="105" spans="1:16">
      <c r="A105" s="20"/>
      <c r="B105" s="20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</row>
    <row r="106" spans="1:16">
      <c r="A106" s="20"/>
      <c r="B106" s="20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</row>
    <row r="107" spans="1:16">
      <c r="A107" s="20"/>
      <c r="B107" s="20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</row>
    <row r="108" spans="1:16">
      <c r="A108" s="20"/>
      <c r="B108" s="20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</row>
    <row r="109" spans="1:16">
      <c r="A109" s="20"/>
      <c r="B109" s="20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</row>
    <row r="110" spans="1:16">
      <c r="A110" s="20"/>
      <c r="B110" s="20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</row>
    <row r="111" spans="1:16">
      <c r="A111" s="20"/>
      <c r="B111" s="20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</row>
    <row r="112" spans="1:16" s="21" customFormat="1">
      <c r="A112" s="20"/>
      <c r="B112" s="20"/>
    </row>
    <row r="113" spans="1:16" s="21" customFormat="1">
      <c r="A113" s="20"/>
      <c r="B113" s="20"/>
    </row>
    <row r="114" spans="1:16">
      <c r="A114" s="20"/>
      <c r="B114" s="20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</row>
    <row r="115" spans="1:16">
      <c r="A115" s="20"/>
      <c r="B115" s="20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</row>
    <row r="116" spans="1:16">
      <c r="A116" s="20"/>
      <c r="B116" s="20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</row>
    <row r="117" spans="1:16">
      <c r="A117" s="20"/>
      <c r="B117" s="20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</row>
    <row r="118" spans="1:16">
      <c r="A118" s="20"/>
      <c r="B118" s="20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</row>
    <row r="119" spans="1:16">
      <c r="A119" s="20"/>
      <c r="B119" s="20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</row>
    <row r="120" spans="1:16">
      <c r="A120" s="20"/>
      <c r="B120" s="20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</row>
    <row r="121" spans="1:16">
      <c r="A121" s="20"/>
      <c r="B121" s="20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</row>
    <row r="122" spans="1:16">
      <c r="A122" s="20"/>
      <c r="B122" s="20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</row>
    <row r="123" spans="1:16">
      <c r="A123" s="20"/>
      <c r="B123" s="20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</row>
    <row r="124" spans="1:16" s="21" customFormat="1">
      <c r="A124" s="20"/>
      <c r="B124" s="20"/>
    </row>
    <row r="125" spans="1:16" s="21" customFormat="1">
      <c r="A125" s="20"/>
      <c r="B125" s="20"/>
    </row>
    <row r="126" spans="1:16">
      <c r="A126" s="20"/>
      <c r="B126" s="20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</row>
    <row r="127" spans="1:16">
      <c r="A127" s="20"/>
      <c r="B127" s="20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</row>
    <row r="128" spans="1:16">
      <c r="A128" s="20"/>
      <c r="B128" s="20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</row>
    <row r="129" spans="1:16">
      <c r="A129" s="20"/>
      <c r="B129" s="20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</row>
    <row r="130" spans="1:16">
      <c r="A130" s="20"/>
      <c r="B130" s="20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</row>
    <row r="131" spans="1:16">
      <c r="A131" s="20"/>
      <c r="B131" s="20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</row>
    <row r="132" spans="1:16">
      <c r="A132" s="20"/>
      <c r="B132" s="20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</row>
    <row r="133" spans="1:16">
      <c r="A133" s="20"/>
      <c r="B133" s="20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</row>
    <row r="134" spans="1:16">
      <c r="A134" s="20"/>
      <c r="B134" s="20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</row>
    <row r="135" spans="1:16">
      <c r="A135" s="20"/>
      <c r="B135" s="20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</row>
    <row r="136" spans="1:16" s="21" customFormat="1">
      <c r="A136" s="20"/>
      <c r="B136" s="20"/>
    </row>
    <row r="137" spans="1:16" s="21" customFormat="1">
      <c r="A137" s="20"/>
      <c r="B137" s="20"/>
    </row>
    <row r="138" spans="1:16">
      <c r="A138" s="20"/>
      <c r="B138" s="20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</row>
    <row r="139" spans="1:16">
      <c r="A139" s="20"/>
      <c r="B139" s="20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</row>
    <row r="140" spans="1:16">
      <c r="A140" s="20"/>
      <c r="B140" s="20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</row>
    <row r="141" spans="1:16">
      <c r="A141" s="20"/>
      <c r="B141" s="20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</row>
    <row r="142" spans="1:16">
      <c r="A142" s="20"/>
      <c r="B142" s="20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</row>
    <row r="143" spans="1:16">
      <c r="A143" s="20"/>
      <c r="B143" s="20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</row>
    <row r="144" spans="1:16">
      <c r="A144" s="20"/>
      <c r="B144" s="20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</row>
    <row r="145" spans="1:16">
      <c r="A145" s="20"/>
      <c r="B145" s="20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</row>
    <row r="146" spans="1:16">
      <c r="A146" s="20"/>
      <c r="B146" s="20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</row>
    <row r="147" spans="1:16">
      <c r="A147" s="20"/>
      <c r="B147" s="20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</row>
    <row r="148" spans="1:16" s="21" customFormat="1">
      <c r="A148" s="20"/>
      <c r="B148" s="20"/>
    </row>
    <row r="149" spans="1:16" s="21" customFormat="1">
      <c r="A149" s="20"/>
      <c r="B149" s="20"/>
    </row>
    <row r="150" spans="1:16">
      <c r="A150" s="20"/>
      <c r="B150" s="20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</row>
    <row r="151" spans="1:16">
      <c r="A151" s="20"/>
      <c r="B151" s="20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</row>
    <row r="152" spans="1:16">
      <c r="A152" s="20"/>
      <c r="B152" s="20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</row>
    <row r="153" spans="1:16">
      <c r="A153" s="20"/>
      <c r="B153" s="20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</row>
    <row r="154" spans="1:16">
      <c r="A154" s="20"/>
      <c r="B154" s="20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</row>
    <row r="155" spans="1:16">
      <c r="A155" s="20"/>
      <c r="B155" s="20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</row>
    <row r="156" spans="1:16">
      <c r="A156" s="20"/>
      <c r="B156" s="20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</row>
    <row r="157" spans="1:16">
      <c r="A157" s="20"/>
      <c r="B157" s="20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</row>
    <row r="158" spans="1:16">
      <c r="A158" s="20"/>
      <c r="B158" s="20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</row>
    <row r="159" spans="1:16">
      <c r="A159" s="20"/>
      <c r="B159" s="20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</row>
    <row r="160" spans="1:16" s="21" customFormat="1">
      <c r="A160" s="20"/>
      <c r="B160" s="20"/>
    </row>
    <row r="161" spans="1:16" s="21" customFormat="1">
      <c r="A161" s="20"/>
      <c r="B161" s="20"/>
    </row>
    <row r="162" spans="1:16">
      <c r="A162" s="20"/>
      <c r="B162" s="20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</row>
    <row r="163" spans="1:16">
      <c r="A163" s="20"/>
      <c r="B163" s="20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</row>
    <row r="164" spans="1:16">
      <c r="A164" s="20"/>
      <c r="B164" s="20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</row>
    <row r="165" spans="1:16">
      <c r="A165" s="20"/>
      <c r="B165" s="20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</row>
    <row r="166" spans="1:16">
      <c r="A166" s="20"/>
      <c r="B166" s="20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</row>
    <row r="167" spans="1:16">
      <c r="A167" s="20"/>
      <c r="B167" s="20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</row>
    <row r="168" spans="1:16">
      <c r="A168" s="20"/>
      <c r="B168" s="20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</row>
    <row r="169" spans="1:16">
      <c r="A169" s="20"/>
      <c r="B169" s="20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</row>
    <row r="170" spans="1:16">
      <c r="A170" s="20"/>
      <c r="B170" s="20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</row>
    <row r="171" spans="1:16">
      <c r="A171" s="20"/>
      <c r="B171" s="20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</row>
  </sheetData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DE75B-BF1B-43C9-B491-F10BFEFD8F1C}">
  <sheetPr>
    <tabColor theme="5" tint="0.59999389629810485"/>
  </sheetPr>
  <dimension ref="A1:AZ171"/>
  <sheetViews>
    <sheetView zoomScale="93" workbookViewId="0"/>
  </sheetViews>
  <sheetFormatPr defaultColWidth="10.83203125" defaultRowHeight="19.2"/>
  <cols>
    <col min="1" max="1" width="10.58203125" style="15" bestFit="1" customWidth="1"/>
    <col min="2" max="2" width="10.83203125" bestFit="1" customWidth="1"/>
    <col min="3" max="3" width="39.25" bestFit="1" customWidth="1"/>
    <col min="4" max="4" width="25.75" bestFit="1" customWidth="1"/>
    <col min="5" max="5" width="24.4140625" bestFit="1" customWidth="1"/>
    <col min="6" max="6" width="32.58203125" customWidth="1"/>
    <col min="7" max="7" width="33.58203125" customWidth="1"/>
    <col min="8" max="8" width="18.75" bestFit="1" customWidth="1"/>
    <col min="9" max="9" width="26.75" bestFit="1" customWidth="1"/>
    <col min="10" max="10" width="24.83203125" customWidth="1"/>
    <col min="11" max="11" width="30.25" bestFit="1" customWidth="1"/>
    <col min="12" max="12" width="27.4140625" bestFit="1" customWidth="1"/>
    <col min="13" max="13" width="36.75" bestFit="1" customWidth="1"/>
    <col min="14" max="14" width="32" bestFit="1" customWidth="1"/>
    <col min="15" max="15" width="27.75" bestFit="1" customWidth="1"/>
    <col min="16" max="16" width="18.1640625" bestFit="1" customWidth="1"/>
    <col min="17" max="17" width="21.1640625" bestFit="1" customWidth="1"/>
    <col min="18" max="18" width="19.1640625" customWidth="1"/>
    <col min="20" max="20" width="7" customWidth="1"/>
    <col min="21" max="21" width="16.4140625" customWidth="1"/>
    <col min="22" max="22" width="17.25" customWidth="1"/>
    <col min="23" max="23" width="16" customWidth="1"/>
    <col min="24" max="24" width="4.75" customWidth="1"/>
    <col min="25" max="25" width="15.58203125" customWidth="1"/>
    <col min="26" max="26" width="16.25" customWidth="1"/>
    <col min="27" max="27" width="15.25" customWidth="1"/>
    <col min="28" max="28" width="21.83203125" customWidth="1"/>
    <col min="29" max="29" width="22.58203125" customWidth="1"/>
    <col min="30" max="30" width="21.58203125" customWidth="1"/>
    <col min="31" max="31" width="27.58203125" customWidth="1"/>
    <col min="32" max="32" width="28.4140625" customWidth="1"/>
    <col min="33" max="33" width="27.25" customWidth="1"/>
    <col min="34" max="34" width="11.83203125" customWidth="1"/>
    <col min="35" max="36" width="10.25" bestFit="1" customWidth="1"/>
  </cols>
  <sheetData>
    <row r="1" spans="1:52">
      <c r="A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</row>
    <row r="2" spans="1:52">
      <c r="A2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</row>
    <row r="3" spans="1:52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</row>
    <row r="4" spans="1:52" s="21" customFormat="1">
      <c r="A4" s="20"/>
      <c r="B4" s="20"/>
    </row>
    <row r="5" spans="1:52" s="21" customFormat="1"/>
    <row r="6" spans="1:52">
      <c r="A6" s="20"/>
      <c r="B6" s="20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</row>
    <row r="7" spans="1:52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E7" s="21"/>
      <c r="AF7" s="21"/>
    </row>
    <row r="8" spans="1:52">
      <c r="A8" s="20"/>
      <c r="B8" s="20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E8" s="21"/>
      <c r="AF8" s="21"/>
    </row>
    <row r="9" spans="1:52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</row>
    <row r="10" spans="1:52">
      <c r="A10" s="20"/>
      <c r="B10" s="20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1:52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</row>
    <row r="12" spans="1:52">
      <c r="A12" s="20"/>
      <c r="B12" s="20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</row>
    <row r="15" spans="1:52">
      <c r="A15" s="20"/>
      <c r="B15" s="20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</row>
    <row r="16" spans="1:52" s="21" customFormat="1">
      <c r="A16" s="20"/>
      <c r="B16" s="20"/>
    </row>
    <row r="17" spans="1:16" s="21" customFormat="1">
      <c r="A17" s="20"/>
      <c r="B17" s="20"/>
    </row>
    <row r="18" spans="1:16">
      <c r="A18" s="20"/>
      <c r="B18" s="20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</row>
    <row r="19" spans="1:16">
      <c r="A19" s="20"/>
      <c r="B19" s="20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</row>
    <row r="20" spans="1:16">
      <c r="A20" s="20"/>
      <c r="B20" s="20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</row>
    <row r="21" spans="1:16">
      <c r="A21" s="20"/>
      <c r="B21" s="20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</row>
    <row r="22" spans="1:16">
      <c r="A22" s="20"/>
      <c r="B22" s="20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</row>
    <row r="23" spans="1:16">
      <c r="A23" s="20"/>
      <c r="B23" s="20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</row>
    <row r="24" spans="1:16">
      <c r="A24" s="20"/>
      <c r="B24" s="20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</row>
    <row r="25" spans="1:16">
      <c r="A25" s="20"/>
      <c r="B25" s="20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</row>
    <row r="26" spans="1:16">
      <c r="A26" s="20"/>
      <c r="B26" s="20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</row>
    <row r="27" spans="1:16">
      <c r="A27" s="20"/>
      <c r="B27" s="20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</row>
    <row r="28" spans="1:16" s="21" customFormat="1">
      <c r="A28" s="20"/>
      <c r="B28" s="20"/>
    </row>
    <row r="29" spans="1:16" s="21" customFormat="1">
      <c r="A29" s="20"/>
      <c r="B29" s="20"/>
    </row>
    <row r="30" spans="1:16">
      <c r="A30" s="20"/>
      <c r="B30" s="20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</row>
    <row r="31" spans="1:16">
      <c r="A31" s="20"/>
      <c r="B31" s="20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</row>
    <row r="32" spans="1:16">
      <c r="A32" s="20"/>
      <c r="B32" s="20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</row>
    <row r="33" spans="1:16">
      <c r="A33" s="20"/>
      <c r="B33" s="20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</row>
    <row r="34" spans="1:16">
      <c r="A34" s="20"/>
      <c r="B34" s="20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</row>
    <row r="35" spans="1:16">
      <c r="A35" s="20"/>
      <c r="B35" s="20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</row>
    <row r="36" spans="1:16">
      <c r="A36" s="20"/>
      <c r="B36" s="20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</row>
    <row r="37" spans="1:16">
      <c r="A37" s="20"/>
      <c r="B37" s="20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</row>
    <row r="38" spans="1:16">
      <c r="A38" s="20"/>
      <c r="B38" s="20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</row>
    <row r="39" spans="1:16">
      <c r="A39" s="20"/>
      <c r="B39" s="20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</row>
    <row r="40" spans="1:16" s="21" customFormat="1">
      <c r="A40" s="20"/>
      <c r="B40" s="20"/>
    </row>
    <row r="41" spans="1:16" s="21" customFormat="1">
      <c r="A41" s="20"/>
      <c r="B41" s="20"/>
    </row>
    <row r="42" spans="1:16">
      <c r="A42" s="20"/>
      <c r="B42" s="20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</row>
    <row r="43" spans="1:16">
      <c r="A43" s="20"/>
      <c r="B43" s="20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</row>
    <row r="44" spans="1:16">
      <c r="A44" s="20"/>
      <c r="B44" s="20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</row>
    <row r="45" spans="1:16">
      <c r="A45" s="20"/>
      <c r="B45" s="20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</row>
    <row r="46" spans="1:16">
      <c r="A46" s="20"/>
      <c r="B46" s="20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</row>
    <row r="47" spans="1:16">
      <c r="A47" s="20"/>
      <c r="B47" s="20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</row>
    <row r="48" spans="1:16">
      <c r="A48" s="20"/>
      <c r="B48" s="20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</row>
    <row r="49" spans="1:16">
      <c r="A49" s="20"/>
      <c r="B49" s="20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</row>
    <row r="50" spans="1:16">
      <c r="A50" s="20"/>
      <c r="B50" s="20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</row>
    <row r="51" spans="1:16">
      <c r="A51" s="20"/>
      <c r="B51" s="20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</row>
    <row r="52" spans="1:16" s="21" customFormat="1">
      <c r="A52" s="20"/>
      <c r="B52" s="20"/>
    </row>
    <row r="53" spans="1:16" s="21" customFormat="1">
      <c r="A53" s="20"/>
      <c r="B53" s="20"/>
    </row>
    <row r="54" spans="1:16">
      <c r="A54" s="20"/>
      <c r="B54" s="20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</row>
    <row r="55" spans="1:16">
      <c r="A55" s="20"/>
      <c r="B55" s="20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</row>
    <row r="56" spans="1:16">
      <c r="A56" s="20"/>
      <c r="B56" s="20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</row>
    <row r="57" spans="1:16">
      <c r="A57" s="20"/>
      <c r="B57" s="20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</row>
    <row r="58" spans="1:16">
      <c r="A58" s="20"/>
      <c r="B58" s="20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</row>
    <row r="59" spans="1:16">
      <c r="A59" s="20"/>
      <c r="B59" s="20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</row>
    <row r="60" spans="1:16">
      <c r="A60" s="20"/>
      <c r="B60" s="20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</row>
    <row r="61" spans="1:16">
      <c r="A61" s="20"/>
      <c r="B61" s="20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</row>
    <row r="62" spans="1:16">
      <c r="A62" s="20"/>
      <c r="B62" s="20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</row>
    <row r="63" spans="1:16">
      <c r="A63" s="20"/>
      <c r="B63" s="20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</row>
    <row r="64" spans="1:16" s="21" customFormat="1">
      <c r="A64" s="20"/>
      <c r="B64" s="20"/>
    </row>
    <row r="65" spans="1:16" s="21" customFormat="1">
      <c r="A65" s="20"/>
      <c r="B65" s="20"/>
    </row>
    <row r="66" spans="1:16">
      <c r="A66" s="20"/>
      <c r="B66" s="20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</row>
    <row r="67" spans="1:16">
      <c r="A67" s="20"/>
      <c r="B67" s="20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</row>
    <row r="68" spans="1:16">
      <c r="A68" s="20"/>
      <c r="B68" s="20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</row>
    <row r="69" spans="1:16">
      <c r="A69" s="20"/>
      <c r="B69" s="20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</row>
    <row r="70" spans="1:16">
      <c r="A70" s="20"/>
      <c r="B70" s="20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</row>
    <row r="71" spans="1:16">
      <c r="A71" s="20"/>
      <c r="B71" s="20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</row>
    <row r="72" spans="1:16">
      <c r="A72" s="20"/>
      <c r="B72" s="20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</row>
    <row r="73" spans="1:16">
      <c r="A73" s="20"/>
      <c r="B73" s="20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</row>
    <row r="74" spans="1:16">
      <c r="A74" s="20"/>
      <c r="B74" s="20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</row>
    <row r="75" spans="1:16">
      <c r="A75" s="20"/>
      <c r="B75" s="20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</row>
    <row r="76" spans="1:16" s="21" customFormat="1">
      <c r="A76" s="20"/>
      <c r="B76" s="20"/>
    </row>
    <row r="77" spans="1:16" s="21" customFormat="1">
      <c r="A77" s="20"/>
      <c r="B77" s="20"/>
    </row>
    <row r="78" spans="1:16">
      <c r="A78" s="20"/>
      <c r="B78" s="20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</row>
    <row r="79" spans="1:16">
      <c r="A79" s="20"/>
      <c r="B79" s="20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</row>
    <row r="80" spans="1:16">
      <c r="A80" s="20"/>
      <c r="B80" s="20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</row>
    <row r="81" spans="1:16">
      <c r="A81" s="20"/>
      <c r="B81" s="20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</row>
    <row r="82" spans="1:16">
      <c r="A82" s="20"/>
      <c r="B82" s="20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</row>
    <row r="83" spans="1:16">
      <c r="A83" s="20"/>
      <c r="B83" s="20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</row>
    <row r="84" spans="1:16">
      <c r="A84" s="20"/>
      <c r="B84" s="20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</row>
    <row r="85" spans="1:16">
      <c r="A85" s="20"/>
      <c r="B85" s="20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</row>
    <row r="86" spans="1:16">
      <c r="A86" s="20"/>
      <c r="B86" s="20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</row>
    <row r="87" spans="1:16">
      <c r="A87" s="20"/>
      <c r="B87" s="20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</row>
    <row r="88" spans="1:16" s="21" customFormat="1">
      <c r="A88" s="20"/>
      <c r="B88" s="20"/>
    </row>
    <row r="89" spans="1:16" s="21" customFormat="1">
      <c r="A89" s="20"/>
      <c r="B89" s="20"/>
    </row>
    <row r="90" spans="1:16">
      <c r="A90" s="20"/>
      <c r="B90" s="20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</row>
    <row r="91" spans="1:16">
      <c r="A91" s="20"/>
      <c r="B91" s="20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</row>
    <row r="92" spans="1:16">
      <c r="A92" s="20"/>
      <c r="B92" s="20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</row>
    <row r="93" spans="1:16">
      <c r="A93" s="20"/>
      <c r="B93" s="20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</row>
    <row r="94" spans="1:16">
      <c r="A94" s="20"/>
      <c r="B94" s="20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</row>
    <row r="95" spans="1:16">
      <c r="A95" s="20"/>
      <c r="B95" s="20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</row>
    <row r="96" spans="1:16">
      <c r="A96" s="20"/>
      <c r="B96" s="20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</row>
    <row r="97" spans="1:16">
      <c r="A97" s="20"/>
      <c r="B97" s="20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</row>
    <row r="98" spans="1:16">
      <c r="A98" s="20"/>
      <c r="B98" s="20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</row>
    <row r="99" spans="1:16">
      <c r="A99" s="20"/>
      <c r="B99" s="20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</row>
    <row r="100" spans="1:16" s="21" customFormat="1">
      <c r="A100" s="20"/>
      <c r="B100" s="20"/>
    </row>
    <row r="101" spans="1:16" s="21" customFormat="1">
      <c r="A101" s="20"/>
      <c r="B101" s="20"/>
    </row>
    <row r="102" spans="1:16">
      <c r="A102" s="20"/>
      <c r="B102" s="20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</row>
    <row r="103" spans="1:16">
      <c r="A103" s="20"/>
      <c r="B103" s="20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</row>
    <row r="104" spans="1:16">
      <c r="A104" s="20"/>
      <c r="B104" s="20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</row>
    <row r="105" spans="1:16">
      <c r="A105" s="20"/>
      <c r="B105" s="20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</row>
    <row r="106" spans="1:16">
      <c r="A106" s="20"/>
      <c r="B106" s="20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</row>
    <row r="107" spans="1:16">
      <c r="A107" s="20"/>
      <c r="B107" s="20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</row>
    <row r="108" spans="1:16">
      <c r="A108" s="20"/>
      <c r="B108" s="20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</row>
    <row r="109" spans="1:16">
      <c r="A109" s="20"/>
      <c r="B109" s="20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</row>
    <row r="110" spans="1:16">
      <c r="A110" s="20"/>
      <c r="B110" s="20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</row>
    <row r="111" spans="1:16">
      <c r="A111" s="20"/>
      <c r="B111" s="20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</row>
    <row r="112" spans="1:16" s="21" customFormat="1">
      <c r="A112" s="20"/>
      <c r="B112" s="20"/>
    </row>
    <row r="113" spans="1:16" s="21" customFormat="1">
      <c r="A113" s="20"/>
      <c r="B113" s="20"/>
    </row>
    <row r="114" spans="1:16">
      <c r="A114" s="20"/>
      <c r="B114" s="20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</row>
    <row r="115" spans="1:16">
      <c r="A115" s="20"/>
      <c r="B115" s="20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</row>
    <row r="116" spans="1:16">
      <c r="A116" s="20"/>
      <c r="B116" s="20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</row>
    <row r="117" spans="1:16">
      <c r="A117" s="20"/>
      <c r="B117" s="20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</row>
    <row r="118" spans="1:16">
      <c r="A118" s="20"/>
      <c r="B118" s="20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</row>
    <row r="119" spans="1:16">
      <c r="A119" s="20"/>
      <c r="B119" s="20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</row>
    <row r="120" spans="1:16">
      <c r="A120" s="20"/>
      <c r="B120" s="20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</row>
    <row r="121" spans="1:16">
      <c r="A121" s="20"/>
      <c r="B121" s="20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</row>
    <row r="122" spans="1:16">
      <c r="A122" s="20"/>
      <c r="B122" s="20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</row>
    <row r="123" spans="1:16">
      <c r="A123" s="20"/>
      <c r="B123" s="20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</row>
    <row r="124" spans="1:16" s="21" customFormat="1">
      <c r="A124" s="20"/>
      <c r="B124" s="20"/>
    </row>
    <row r="125" spans="1:16" s="21" customFormat="1">
      <c r="A125" s="20"/>
      <c r="B125" s="20"/>
    </row>
    <row r="126" spans="1:16">
      <c r="A126" s="20"/>
      <c r="B126" s="20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</row>
    <row r="127" spans="1:16">
      <c r="A127" s="20"/>
      <c r="B127" s="20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</row>
    <row r="128" spans="1:16">
      <c r="A128" s="20"/>
      <c r="B128" s="20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</row>
    <row r="129" spans="1:16">
      <c r="A129" s="20"/>
      <c r="B129" s="20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</row>
    <row r="130" spans="1:16">
      <c r="A130" s="20"/>
      <c r="B130" s="20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</row>
    <row r="131" spans="1:16">
      <c r="A131" s="20"/>
      <c r="B131" s="20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</row>
    <row r="132" spans="1:16">
      <c r="A132" s="20"/>
      <c r="B132" s="20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</row>
    <row r="133" spans="1:16">
      <c r="A133" s="20"/>
      <c r="B133" s="20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</row>
    <row r="134" spans="1:16">
      <c r="A134" s="20"/>
      <c r="B134" s="20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</row>
    <row r="135" spans="1:16">
      <c r="A135" s="20"/>
      <c r="B135" s="20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</row>
    <row r="136" spans="1:16" s="21" customFormat="1">
      <c r="A136" s="20"/>
      <c r="B136" s="20"/>
    </row>
    <row r="137" spans="1:16" s="21" customFormat="1">
      <c r="A137" s="20"/>
      <c r="B137" s="20"/>
    </row>
    <row r="138" spans="1:16">
      <c r="A138" s="20"/>
      <c r="B138" s="20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</row>
    <row r="139" spans="1:16">
      <c r="A139" s="20"/>
      <c r="B139" s="20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</row>
    <row r="140" spans="1:16">
      <c r="A140" s="20"/>
      <c r="B140" s="20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</row>
    <row r="141" spans="1:16">
      <c r="A141" s="20"/>
      <c r="B141" s="20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</row>
    <row r="142" spans="1:16">
      <c r="A142" s="20"/>
      <c r="B142" s="20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</row>
    <row r="143" spans="1:16">
      <c r="A143" s="20"/>
      <c r="B143" s="20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</row>
    <row r="144" spans="1:16">
      <c r="A144" s="20"/>
      <c r="B144" s="20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</row>
    <row r="145" spans="1:16">
      <c r="A145" s="20"/>
      <c r="B145" s="20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</row>
    <row r="146" spans="1:16">
      <c r="A146" s="20"/>
      <c r="B146" s="20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</row>
    <row r="147" spans="1:16">
      <c r="A147" s="20"/>
      <c r="B147" s="20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</row>
    <row r="148" spans="1:16" s="21" customFormat="1">
      <c r="A148" s="20"/>
      <c r="B148" s="20"/>
    </row>
    <row r="149" spans="1:16" s="21" customFormat="1">
      <c r="A149" s="20"/>
      <c r="B149" s="20"/>
    </row>
    <row r="150" spans="1:16">
      <c r="A150" s="20"/>
      <c r="B150" s="20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</row>
    <row r="151" spans="1:16">
      <c r="A151" s="20"/>
      <c r="B151" s="20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</row>
    <row r="152" spans="1:16">
      <c r="A152" s="20"/>
      <c r="B152" s="20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</row>
    <row r="153" spans="1:16">
      <c r="A153" s="20"/>
      <c r="B153" s="20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</row>
    <row r="154" spans="1:16">
      <c r="A154" s="20"/>
      <c r="B154" s="20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</row>
    <row r="155" spans="1:16">
      <c r="A155" s="20"/>
      <c r="B155" s="20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</row>
    <row r="156" spans="1:16">
      <c r="A156" s="20"/>
      <c r="B156" s="20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</row>
    <row r="157" spans="1:16">
      <c r="A157" s="20"/>
      <c r="B157" s="20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</row>
    <row r="158" spans="1:16">
      <c r="A158" s="20"/>
      <c r="B158" s="20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</row>
    <row r="159" spans="1:16">
      <c r="A159" s="20"/>
      <c r="B159" s="20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</row>
    <row r="160" spans="1:16" s="21" customFormat="1">
      <c r="A160" s="20"/>
      <c r="B160" s="20"/>
    </row>
    <row r="161" spans="1:16" s="21" customFormat="1">
      <c r="A161" s="20"/>
      <c r="B161" s="20"/>
    </row>
    <row r="162" spans="1:16">
      <c r="A162" s="20"/>
      <c r="B162" s="20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</row>
    <row r="163" spans="1:16">
      <c r="A163" s="20"/>
      <c r="B163" s="20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</row>
    <row r="164" spans="1:16">
      <c r="A164" s="20"/>
      <c r="B164" s="20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</row>
    <row r="165" spans="1:16">
      <c r="A165" s="20"/>
      <c r="B165" s="20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</row>
    <row r="166" spans="1:16">
      <c r="A166" s="20"/>
      <c r="B166" s="20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</row>
    <row r="167" spans="1:16">
      <c r="A167" s="20"/>
      <c r="B167" s="20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</row>
    <row r="168" spans="1:16">
      <c r="A168" s="20"/>
      <c r="B168" s="20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</row>
    <row r="169" spans="1:16">
      <c r="A169" s="20"/>
      <c r="B169" s="20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</row>
    <row r="170" spans="1:16">
      <c r="A170" s="20"/>
      <c r="B170" s="20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</row>
    <row r="171" spans="1:16">
      <c r="A171" s="20"/>
      <c r="B171" s="20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</row>
  </sheetData>
  <phoneticPr fontId="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8042F-F7CA-4C38-A365-8F8C46EC73C6}">
  <dimension ref="A1"/>
  <sheetViews>
    <sheetView workbookViewId="0">
      <selection activeCell="A2" sqref="A2"/>
    </sheetView>
  </sheetViews>
  <sheetFormatPr defaultRowHeight="19.2"/>
  <cols>
    <col min="1" max="2" width="10.75" bestFit="1" customWidth="1"/>
    <col min="3" max="3" width="35.75" bestFit="1" customWidth="1"/>
    <col min="4" max="4" width="16.4140625" bestFit="1" customWidth="1"/>
    <col min="5" max="5" width="32.5" bestFit="1" customWidth="1"/>
    <col min="6" max="6" width="17.9140625" bestFit="1" customWidth="1"/>
    <col min="7" max="7" width="14.75" bestFit="1" customWidth="1"/>
    <col min="8" max="8" width="26.9140625" bestFit="1" customWidth="1"/>
  </cols>
  <sheetData>
    <row r="1" spans="1:1">
      <c r="A1" t="e" cm="1" vm="1">
        <f t="array" ref="A1">_xlfn.LET(
    _xlpm.SourceRange, 使用量_非定型文書強化バージョン!1:1048576,
    _xlpm.FirstColumn, _xlfn.TAKE(_xlpm.SourceRange,,1),
    _xlpm.IsDataRow, (_xlpm.FirstColumn&lt;&gt;"") * (_xlpm.FirstColumn&lt;&gt;"date_from"),
    _xlpm.DataRows, _xlfn._xlws.FILTER(_xlpm.SourceRange, _xlpm.IsDataRow),
    _xlpm.Headers, _xlfn.TAKE(_xlpm.SourceRange, 1),
    _xlpm.KeyColumns, _xlfn.TAKE(_xlpm.DataRows, , 4),
    _xlpm.TotalAutoPages, INDEX(_xlpm.DataRows, , 5),
    _xlpm.BankBookColumn, _xlfn.XLOOKUP("bank_book", _xlpm.Headers, _xlpm.DataRows, 0, 0),
    _xlpm.ExcludeSrPlusSwitch, ISERROR(SEARCH("_in_sr_plus", _xlpm.Headers)),
    _xlpm.FilteredHeaders, _xlfn._xlws.FILTER(_xlpm.Headers, _xlpm.ExcludeSrPlusSwitch),
    _xlpm.FilteredData, _xlfn._xlws.FILTER(_xlpm.DataRows, _xlpm.ExcludeSrPlusSwitch),
    _xlpm.PageCountHeaders, _xlfn._xlws.FILTER(_xlpm.FilteredHeaders, (ISERROR(SEARCH("num_of_fields_in_", _xlpm.FilteredHeaders))) * (_xlfn.SEQUENCE(1,COLUMNS(_xlpm.FilteredHeaders))&gt;4) * (_xlpm.FilteredHeaders &lt;&gt; "bank_book")),
    _xlpm.ItemCountHeaders, _xlfn._xlws.FILTER(_xlpm.FilteredHeaders, ISNUMBER(SEARCH("num_of_fields_in_", _xlpm.FilteredHeaders))),
    _xlpm.CleanItemHeaders, SUBSTITUTE(_xlpm.ItemCountHeaders, "num_of_fields_in_", ""),
    _xlpm.MappingIndex, _xlfn.XMATCH(_xlpm.PageCountHeaders, _xlpm.CleanItemHeaders, 0),
    _xlpm.PageCountData, _xlfn._xlws.FILTER(_xlpm.FilteredData, (ISERROR(SEARCH("num_of_fields_in_", _xlpm.FilteredHeaders))) * (_xlfn.SEQUENCE(1,COLUMNS(_xlpm.FilteredHeaders))&gt;4) * (_xlpm.FilteredHeaders &lt;&gt; "bank_book")),
    _xlpm.ItemCountData, _xlfn._xlws.FILTER(_xlpm.FilteredData, ISNUMBER(SEARCH("num_of_fields_in_", _xlpm.FilteredHeaders))),
    _xlpm.MatchedItemCountData, _xlfn.IFNA(INDEX(_xlpm.ItemCountData, _xlfn.SEQUENCE(ROWS(_xlpm.ItemCountData)), _xlpm.MappingIndex), 0),
    _xlpm.FeeMatrix, (N(_xlpm.MatchedItemCountData) * 単価!C14) + (N(_xlpm.PageCountData) * 単価!C15),
    _xlpm.UsageFeeTotal, _xlfn.BYROW(_xlpm.FeeMatrix, _xlfn.LAMBDA(_xlpm.row, SUM(_xlpm.row))),
    _xlpm.FormattedDates, TEXT(_xlfn.TAKE(_xlpm.KeyColumns, , 2), "yyyy-mm-dd"),
    _xlpm.IDColumns, _xlfn.DROP(_xlpm.KeyColumns, , 2),
    _xlpm.OutputHeaders, {"date_from","date_to","org_id","org_name","total_num_of_auto_classified_pages","bank_book","利用料金の合計"},
    _xlfn.VSTACK(
        _xlpm.OutputHeaders,
        _xlfn.HSTACK(_xlpm.FormattedDates, _xlpm.IDColumns, N(_xlpm.TotalAutoPages), N(_xlpm.BankBookColumn), _xlpm.UsageFeeTotal)
    )
)</f>
        <v>#VALUE!</v>
      </c>
    </row>
  </sheetData>
  <phoneticPr fontId="2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3B3CF-28E1-2C47-9787-E9C907D79A5F}">
  <sheetPr>
    <tabColor theme="5" tint="0.59999389629810485"/>
  </sheetPr>
  <dimension ref="A1:H19"/>
  <sheetViews>
    <sheetView showGridLines="0" zoomScale="150" zoomScaleNormal="150" workbookViewId="0"/>
  </sheetViews>
  <sheetFormatPr defaultColWidth="10.75" defaultRowHeight="19.2"/>
  <cols>
    <col min="1" max="1" width="13.08203125" customWidth="1"/>
    <col min="2" max="2" width="29.25" customWidth="1"/>
    <col min="3" max="3" width="8.6640625" style="1" bestFit="1" customWidth="1"/>
    <col min="8" max="8" width="0" hidden="1" customWidth="1"/>
  </cols>
  <sheetData>
    <row r="1" spans="1:8" ht="19.8" thickBot="1">
      <c r="A1" s="74"/>
      <c r="B1" s="70" t="s">
        <v>103</v>
      </c>
      <c r="H1" t="s">
        <v>94</v>
      </c>
    </row>
    <row r="2" spans="1:8" ht="20.399999999999999" thickTop="1" thickBot="1">
      <c r="A2" s="73"/>
      <c r="B2" s="72" t="s">
        <v>104</v>
      </c>
      <c r="H2" t="s">
        <v>95</v>
      </c>
    </row>
    <row r="3" spans="1:8" ht="19.8" thickBot="1">
      <c r="A3" s="69"/>
      <c r="B3" s="71" t="s">
        <v>2</v>
      </c>
      <c r="C3" s="3" t="s">
        <v>3</v>
      </c>
      <c r="H3" t="s">
        <v>96</v>
      </c>
    </row>
    <row r="4" spans="1:8" ht="19.8" thickBot="1">
      <c r="A4" s="110" t="s">
        <v>31</v>
      </c>
      <c r="B4" s="68" t="s">
        <v>28</v>
      </c>
      <c r="C4" s="4">
        <f>_xlfn.XLOOKUP(B2, 使用方法!$F$23:$H$23, 使用方法!F26:H26)</f>
        <v>1.5</v>
      </c>
    </row>
    <row r="5" spans="1:8">
      <c r="A5" s="110"/>
      <c r="B5" s="12" t="s">
        <v>29</v>
      </c>
      <c r="C5" s="4">
        <f>_xlfn.XLOOKUP(B2, 使用方法!$F$23:$H$23, 使用方法!F26:H26)</f>
        <v>1.5</v>
      </c>
    </row>
    <row r="6" spans="1:8">
      <c r="A6" s="110"/>
      <c r="B6" s="12" t="s">
        <v>0</v>
      </c>
      <c r="C6" s="5">
        <f>_xlfn.XLOOKUP(B2, 使用方法!$F$23:$H$23, 使用方法!F28:H28)</f>
        <v>0.5</v>
      </c>
    </row>
    <row r="7" spans="1:8" ht="19.8" thickBot="1">
      <c r="A7" s="110"/>
      <c r="B7" s="30" t="s">
        <v>1</v>
      </c>
      <c r="C7" s="31">
        <f>_xlfn.XLOOKUP(B2, 使用方法!$F$23:$H$23, 使用方法!F29:H29)</f>
        <v>0</v>
      </c>
    </row>
    <row r="8" spans="1:8" ht="19.8" thickBot="1">
      <c r="A8" s="109"/>
      <c r="B8" s="52" t="s">
        <v>30</v>
      </c>
      <c r="C8" s="51">
        <f>_xlfn.XLOOKUP(B2, 使用方法!$F$23:$H$23, 使用方法!F30:H30)</f>
        <v>1</v>
      </c>
    </row>
    <row r="9" spans="1:8">
      <c r="A9" s="108" t="s">
        <v>82</v>
      </c>
      <c r="B9" s="11" t="s">
        <v>57</v>
      </c>
      <c r="C9" s="4">
        <f>_xlfn.XLOOKUP(B2, 使用方法!$F$23:$H$23, 使用方法!F31:H31)</f>
        <v>15</v>
      </c>
    </row>
    <row r="10" spans="1:8" ht="19.8" thickBot="1">
      <c r="A10" s="109"/>
      <c r="B10" s="13" t="s">
        <v>58</v>
      </c>
      <c r="C10" s="6">
        <f>_xlfn.XLOOKUP(B2, 使用方法!$F$23:$H$23, 使用方法!F32:H32)</f>
        <v>30</v>
      </c>
    </row>
    <row r="11" spans="1:8">
      <c r="A11" s="108" t="s">
        <v>84</v>
      </c>
      <c r="B11" s="32" t="s">
        <v>67</v>
      </c>
      <c r="C11" s="33">
        <f>_xlfn.XLOOKUP(B2, 使用方法!$F$23:$H$23, 使用方法!F33:H33)</f>
        <v>160</v>
      </c>
    </row>
    <row r="12" spans="1:8" ht="19.8" thickBot="1">
      <c r="A12" s="110"/>
      <c r="B12" s="12" t="s">
        <v>56</v>
      </c>
      <c r="C12" s="5">
        <f>_xlfn.XLOOKUP(B2, 使用方法!$F$23:$H$23, 使用方法!F34:H34)</f>
        <v>45</v>
      </c>
    </row>
    <row r="13" spans="1:8" ht="19.8" thickBot="1">
      <c r="A13" s="49" t="s">
        <v>87</v>
      </c>
      <c r="B13" s="50" t="s">
        <v>88</v>
      </c>
      <c r="C13" s="48">
        <f>_xlfn.XLOOKUP(B2, 使用方法!$F$23:$H$23, 使用方法!F35:H35)</f>
        <v>15</v>
      </c>
    </row>
    <row r="14" spans="1:8" ht="38.4">
      <c r="A14" s="111" t="s">
        <v>106</v>
      </c>
      <c r="B14" s="75" t="s">
        <v>107</v>
      </c>
      <c r="C14" s="76">
        <f>_xlfn.XLOOKUP(B2, 使用方法!$F$23:$H$23, 使用方法!F36:H36)</f>
        <v>1.5</v>
      </c>
    </row>
    <row r="15" spans="1:8">
      <c r="A15" s="112"/>
      <c r="B15" s="12" t="s">
        <v>98</v>
      </c>
      <c r="C15" s="77">
        <f>_xlfn.XLOOKUP(B2, 使用方法!$F$23:$H$23, 使用方法!F37:H37)</f>
        <v>5</v>
      </c>
    </row>
    <row r="16" spans="1:8">
      <c r="A16" s="112"/>
      <c r="B16" s="12" t="s">
        <v>56</v>
      </c>
      <c r="C16" s="77">
        <f>_xlfn.XLOOKUP(B2, 使用方法!$F$23:$H$23, 使用方法!F38:H38)</f>
        <v>45</v>
      </c>
    </row>
    <row r="17" spans="1:3" ht="19.8" thickBot="1">
      <c r="A17" s="113"/>
      <c r="B17" s="13" t="s">
        <v>108</v>
      </c>
      <c r="C17" s="78">
        <f>_xlfn.XLOOKUP(B2, 使用方法!$F$23:$H$23, 使用方法!F39:H39)</f>
        <v>1</v>
      </c>
    </row>
    <row r="18" spans="1:3">
      <c r="B18" s="2" t="s">
        <v>59</v>
      </c>
    </row>
    <row r="19" spans="1:3">
      <c r="B19" s="2" t="s">
        <v>109</v>
      </c>
    </row>
  </sheetData>
  <mergeCells count="4">
    <mergeCell ref="A9:A10"/>
    <mergeCell ref="A11:A12"/>
    <mergeCell ref="A4:A8"/>
    <mergeCell ref="A14:A17"/>
  </mergeCells>
  <phoneticPr fontId="2"/>
  <dataValidations count="1">
    <dataValidation type="list" allowBlank="1" showInputMessage="1" showErrorMessage="1" sqref="B2" xr:uid="{8827804D-8670-48AF-BA8D-9E7BFF32EBAB}">
      <formula1>$H$1:$H$3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CCAF4-0CFD-824C-8A0B-AA3600FDC8E7}">
  <sheetPr>
    <tabColor theme="5" tint="0.59999389629810485"/>
  </sheetPr>
  <dimension ref="B2:H8"/>
  <sheetViews>
    <sheetView showGridLines="0" zoomScale="150" zoomScaleNormal="150" workbookViewId="0"/>
  </sheetViews>
  <sheetFormatPr defaultColWidth="10.75" defaultRowHeight="19.2"/>
  <cols>
    <col min="2" max="2" width="29.25" customWidth="1"/>
    <col min="3" max="3" width="12.4140625" style="1" bestFit="1" customWidth="1"/>
    <col min="8" max="8" width="0" hidden="1" customWidth="1"/>
  </cols>
  <sheetData>
    <row r="2" spans="2:8" ht="19.8" thickBot="1">
      <c r="H2" t="s">
        <v>94</v>
      </c>
    </row>
    <row r="3" spans="2:8" ht="19.8" thickBot="1">
      <c r="B3" s="10" t="s">
        <v>9</v>
      </c>
      <c r="C3" s="3" t="s">
        <v>10</v>
      </c>
      <c r="H3" t="s">
        <v>95</v>
      </c>
    </row>
    <row r="4" spans="2:8" ht="19.8" thickBot="1">
      <c r="B4" s="79" t="s">
        <v>104</v>
      </c>
      <c r="C4" s="22">
        <f>_xlfn.XLOOKUP(B4, 使用方法!$F$23:$H$23, 使用方法!F24:H24)</f>
        <v>960000</v>
      </c>
      <c r="H4" t="s">
        <v>96</v>
      </c>
    </row>
    <row r="6" spans="2:8">
      <c r="B6" s="2" t="s">
        <v>110</v>
      </c>
    </row>
    <row r="7" spans="2:8">
      <c r="B7" s="2"/>
    </row>
    <row r="8" spans="2:8">
      <c r="B8" s="2"/>
    </row>
  </sheetData>
  <phoneticPr fontId="2"/>
  <dataValidations count="1">
    <dataValidation type="list" allowBlank="1" showInputMessage="1" showErrorMessage="1" sqref="B4" xr:uid="{7B6EDBAB-8C23-42D2-A7E8-39F8902333C5}">
      <formula1>$H$2:$H$4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0DA76-BBFD-1F41-8780-A54A419CB18D}">
  <sheetPr>
    <tabColor theme="9" tint="0.59999389629810485"/>
  </sheetPr>
  <dimension ref="A2:C20"/>
  <sheetViews>
    <sheetView showGridLines="0" zoomScale="125" zoomScaleNormal="150" workbookViewId="0">
      <selection activeCell="C16" sqref="C16"/>
    </sheetView>
  </sheetViews>
  <sheetFormatPr defaultColWidth="10.83203125" defaultRowHeight="19.2"/>
  <cols>
    <col min="1" max="1" width="12.5" customWidth="1"/>
    <col min="2" max="2" width="25.75" customWidth="1"/>
    <col min="3" max="3" width="13.25" customWidth="1"/>
  </cols>
  <sheetData>
    <row r="2" spans="1:3" ht="19.8" thickBot="1"/>
    <row r="3" spans="1:3" ht="19.8" thickBot="1">
      <c r="B3" s="10" t="s">
        <v>2</v>
      </c>
      <c r="C3" s="14" t="s">
        <v>4</v>
      </c>
    </row>
    <row r="4" spans="1:3">
      <c r="A4" s="108" t="s">
        <v>31</v>
      </c>
      <c r="B4" s="11" t="s">
        <v>28</v>
      </c>
      <c r="C4" s="9">
        <f>SUM(使用量!H1:H366)*単価!C4</f>
        <v>0</v>
      </c>
    </row>
    <row r="5" spans="1:3">
      <c r="A5" s="110"/>
      <c r="B5" s="12" t="s">
        <v>29</v>
      </c>
      <c r="C5" s="7">
        <f>SUM(使用量!I1:I366)*単価!C5</f>
        <v>0</v>
      </c>
    </row>
    <row r="6" spans="1:3">
      <c r="A6" s="110"/>
      <c r="B6" s="12" t="s">
        <v>0</v>
      </c>
      <c r="C6" s="7">
        <f>SUM(使用量!J1:J366)*単価!C6</f>
        <v>0</v>
      </c>
    </row>
    <row r="7" spans="1:3">
      <c r="A7" s="110"/>
      <c r="B7" s="30" t="s">
        <v>1</v>
      </c>
      <c r="C7" s="7">
        <f>SUM(使用量!K1:K366)*単価!C7</f>
        <v>0</v>
      </c>
    </row>
    <row r="8" spans="1:3" ht="19.8" thickBot="1">
      <c r="A8" s="109"/>
      <c r="B8" s="52" t="s">
        <v>30</v>
      </c>
      <c r="C8" s="7">
        <f>SUM(使用量!E1:E366)*単価!C8</f>
        <v>0</v>
      </c>
    </row>
    <row r="9" spans="1:3">
      <c r="A9" s="108" t="s">
        <v>82</v>
      </c>
      <c r="B9" s="11" t="s">
        <v>57</v>
      </c>
      <c r="C9" s="7">
        <f>SUM(使用量!M1:M366)*単価!C9</f>
        <v>0</v>
      </c>
    </row>
    <row r="10" spans="1:3" ht="19.8" thickBot="1">
      <c r="A10" s="109"/>
      <c r="B10" s="13" t="s">
        <v>58</v>
      </c>
      <c r="C10" s="7">
        <f>SUM(使用量!N1:N366)*単価!C10</f>
        <v>0</v>
      </c>
    </row>
    <row r="11" spans="1:3">
      <c r="A11" s="108" t="s">
        <v>84</v>
      </c>
      <c r="B11" s="32" t="s">
        <v>67</v>
      </c>
      <c r="C11" s="7">
        <f>SUM(使用量!Q1:Q366)*単価!C11</f>
        <v>0</v>
      </c>
    </row>
    <row r="12" spans="1:3" ht="19.8" thickBot="1">
      <c r="A12" s="110"/>
      <c r="B12" s="12" t="s">
        <v>56</v>
      </c>
      <c r="C12" s="7">
        <f>SUM(使用量!P1:P366)*単価!C12</f>
        <v>0</v>
      </c>
    </row>
    <row r="13" spans="1:3" ht="19.8" thickBot="1">
      <c r="A13" s="49" t="s">
        <v>87</v>
      </c>
      <c r="B13" s="50" t="s">
        <v>88</v>
      </c>
      <c r="C13" s="7">
        <f>SUM(使用量!O1:O366)*単価!C13</f>
        <v>0</v>
      </c>
    </row>
    <row r="14" spans="1:3">
      <c r="A14" s="111" t="s">
        <v>106</v>
      </c>
      <c r="B14" s="75" t="s">
        <v>113</v>
      </c>
      <c r="C14" s="80">
        <f>SUM(計算用_非定型文書強化バージョン!G1:G366)</f>
        <v>0</v>
      </c>
    </row>
    <row r="15" spans="1:3">
      <c r="A15" s="112"/>
      <c r="B15" s="12" t="s">
        <v>56</v>
      </c>
      <c r="C15" s="80">
        <f>単価!C16*SUM(計算用_非定型文書強化バージョン!F1:F366)</f>
        <v>0</v>
      </c>
    </row>
    <row r="16" spans="1:3" ht="19.8" thickBot="1">
      <c r="A16" s="113"/>
      <c r="B16" s="13" t="s">
        <v>108</v>
      </c>
      <c r="C16" s="80">
        <f>単価!C17*SUM(計算用_非定型文書強化バージョン!E1:E366)</f>
        <v>0</v>
      </c>
    </row>
    <row r="17" spans="1:3" ht="19.8" thickBot="1">
      <c r="A17" s="114" t="s">
        <v>5</v>
      </c>
      <c r="B17" s="115"/>
      <c r="C17" s="8">
        <f>SUM(C4:C16)</f>
        <v>0</v>
      </c>
    </row>
    <row r="19" spans="1:3">
      <c r="B19" s="2"/>
    </row>
    <row r="20" spans="1:3">
      <c r="B20" s="2"/>
    </row>
  </sheetData>
  <mergeCells count="5">
    <mergeCell ref="A9:A10"/>
    <mergeCell ref="A17:B17"/>
    <mergeCell ref="A11:A12"/>
    <mergeCell ref="A4:A8"/>
    <mergeCell ref="A14:A16"/>
  </mergeCells>
  <phoneticPr fontId="2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178D6-FC62-8C45-B210-8EA05AD4441A}">
  <sheetPr>
    <tabColor theme="9" tint="0.59999389629810485"/>
  </sheetPr>
  <dimension ref="A1:T17"/>
  <sheetViews>
    <sheetView workbookViewId="0">
      <selection activeCell="M4" sqref="M4"/>
    </sheetView>
  </sheetViews>
  <sheetFormatPr defaultColWidth="10.83203125" defaultRowHeight="19.2"/>
  <cols>
    <col min="1" max="1" width="13.83203125" bestFit="1" customWidth="1"/>
    <col min="2" max="11" width="13.75" customWidth="1"/>
    <col min="12" max="12" width="30.25" hidden="1" customWidth="1"/>
    <col min="13" max="15" width="30.25" customWidth="1"/>
    <col min="16" max="18" width="12.75" customWidth="1"/>
    <col min="19" max="19" width="14.58203125" hidden="1" customWidth="1"/>
    <col min="20" max="20" width="16.83203125" hidden="1" customWidth="1"/>
    <col min="21" max="21" width="19.75" bestFit="1" customWidth="1"/>
  </cols>
  <sheetData>
    <row r="1" spans="1:20">
      <c r="B1" s="117" t="s">
        <v>64</v>
      </c>
      <c r="C1" s="118"/>
      <c r="D1" s="118"/>
      <c r="E1" s="118"/>
      <c r="F1" s="119"/>
      <c r="G1" s="116" t="s">
        <v>83</v>
      </c>
      <c r="H1" s="116"/>
      <c r="I1" s="117" t="s">
        <v>84</v>
      </c>
      <c r="J1" s="118"/>
      <c r="K1" s="17" t="s">
        <v>86</v>
      </c>
      <c r="M1" s="120" t="s">
        <v>105</v>
      </c>
      <c r="N1" s="120"/>
      <c r="O1" s="120"/>
    </row>
    <row r="2" spans="1:20" ht="38.4">
      <c r="A2" s="16" t="s">
        <v>8</v>
      </c>
      <c r="B2" s="17" t="s">
        <v>28</v>
      </c>
      <c r="C2" s="17" t="s">
        <v>29</v>
      </c>
      <c r="D2" s="17" t="s">
        <v>0</v>
      </c>
      <c r="E2" s="17" t="s">
        <v>1</v>
      </c>
      <c r="F2" s="17" t="s">
        <v>93</v>
      </c>
      <c r="G2" s="17" t="s">
        <v>66</v>
      </c>
      <c r="H2" s="17" t="s">
        <v>63</v>
      </c>
      <c r="I2" s="17" t="s">
        <v>69</v>
      </c>
      <c r="J2" s="17" t="s">
        <v>65</v>
      </c>
      <c r="K2" s="17" t="s">
        <v>90</v>
      </c>
      <c r="L2" s="16"/>
      <c r="M2" s="17" t="s">
        <v>97</v>
      </c>
      <c r="N2" s="17" t="s">
        <v>111</v>
      </c>
      <c r="O2" s="17" t="s">
        <v>112</v>
      </c>
      <c r="P2" s="16" t="s">
        <v>7</v>
      </c>
      <c r="Q2" s="17" t="s">
        <v>11</v>
      </c>
      <c r="R2" s="17" t="s">
        <v>12</v>
      </c>
      <c r="S2" s="24"/>
      <c r="T2" s="24"/>
    </row>
    <row r="3" spans="1:20">
      <c r="A3" s="28">
        <f>S3</f>
        <v>45658</v>
      </c>
      <c r="B3" s="18">
        <f>(SUMIFS(使用量!$H$1:$H$361,使用量!$A$1:$A$361,"="&amp;$S3)*単価!C$4)</f>
        <v>0</v>
      </c>
      <c r="C3" s="18">
        <f>SUMIFS(使用量!$I$1:$I$361,使用量!$A$1:$A$361,"="&amp;$S3)*単価!C$5</f>
        <v>0</v>
      </c>
      <c r="D3" s="18">
        <f>SUMIFS(使用量!$J$1:$J$361,使用量!$A$1:$A$361,"="&amp;$S3)*単価!C$6</f>
        <v>0</v>
      </c>
      <c r="E3" s="18">
        <f>SUMIFS(使用量!$K$1:$K$361,使用量!$A$1:$A$361,"="&amp;$S3)*単価!C$7</f>
        <v>0</v>
      </c>
      <c r="F3" s="18">
        <f>SUMIFS(使用量!$E$1:$E$361,使用量!$A$1:$A$361,"="&amp;$S3)*単価!$C$8</f>
        <v>0</v>
      </c>
      <c r="G3" s="18">
        <f>SUMIFS(使用量!$M$1:$M$361,使用量!$A$1:$A$361,"="&amp;$S3)*単価!$C$9</f>
        <v>0</v>
      </c>
      <c r="H3" s="18">
        <f>SUMIFS(使用量!$N$1:$N$361,使用量!$A$1:$A$361,"="&amp;$S3)*単価!$C$10</f>
        <v>0</v>
      </c>
      <c r="I3" s="18">
        <f>SUMIFS(使用量!$Q$1:$Q$361,使用量!$A$1:$A$361,"="&amp;$S3)*単価!$C$11</f>
        <v>0</v>
      </c>
      <c r="J3" s="18">
        <f>SUMIFS(使用量!$P$1:$P$361,使用量!$A$1:$A$361,"="&amp;$S3)*単価!$C$12</f>
        <v>0</v>
      </c>
      <c r="K3" s="18">
        <f>SUMIFS(使用量!$O$1:$O$361,使用量!$A$1:$A$361,"="&amp;$S3)*単価!$C$13</f>
        <v>0</v>
      </c>
      <c r="L3" s="18"/>
      <c r="M3" s="18">
        <f>SUMIFS(計算用_非定型文書強化バージョン!$G$1:$G$361,計算用_非定型文書強化バージョン!$A$1:$A$361,"="&amp;$S3)</f>
        <v>0</v>
      </c>
      <c r="N3" s="18">
        <f>単価!C16*SUMIFS(計算用_非定型文書強化バージョン!$F$1:$F$361,計算用_非定型文書強化バージョン!$A$1:$A$361,"="&amp;$S3)</f>
        <v>0</v>
      </c>
      <c r="O3" s="18">
        <f>単価!C17*SUMIFS(計算用_非定型文書強化バージョン!$E$1:$E$361,計算用_非定型文書強化バージョン!$A$1:$A$361,"="&amp;$S3)</f>
        <v>0</v>
      </c>
      <c r="P3" s="19">
        <f>SUM(B3:O3)</f>
        <v>0</v>
      </c>
      <c r="Q3" s="18">
        <f>P3</f>
        <v>0</v>
      </c>
      <c r="R3" s="25">
        <f t="shared" ref="R3:R14" si="0">Q3/$L$17</f>
        <v>0</v>
      </c>
      <c r="S3" s="26">
        <v>45658</v>
      </c>
      <c r="T3" s="29">
        <f t="shared" ref="T3:T13" si="1">S4-1</f>
        <v>45688</v>
      </c>
    </row>
    <row r="4" spans="1:20">
      <c r="A4" s="28">
        <f t="shared" ref="A4:A14" si="2">S4</f>
        <v>45689</v>
      </c>
      <c r="B4" s="18">
        <f>(SUMIFS(使用量!$H$1:$H$361,使用量!$A$1:$A$361,"="&amp;$S4)*単価!C$4)</f>
        <v>0</v>
      </c>
      <c r="C4" s="18">
        <f>SUMIFS(使用量!$I$1:$I$361,使用量!$A$1:$A$361,"="&amp;$S4)*単価!C$5</f>
        <v>0</v>
      </c>
      <c r="D4" s="18">
        <f>SUMIFS(使用量!$J$1:$J$361,使用量!$A$1:$A$361,"="&amp;$S4)*単価!C$6</f>
        <v>0</v>
      </c>
      <c r="E4" s="18">
        <f>SUMIFS(使用量!$K$1:$K$361,使用量!$A$1:$A$361,"="&amp;$S4)*単価!C$7</f>
        <v>0</v>
      </c>
      <c r="F4" s="18">
        <f>SUMIFS(使用量!$E$1:$E$361,使用量!$A$1:$A$361,"="&amp;$S4)*単価!$C$8</f>
        <v>0</v>
      </c>
      <c r="G4" s="18">
        <f>SUMIFS(使用量!$M$1:$M$361,使用量!$A$1:$A$361,"="&amp;$S4)*単価!$C$9</f>
        <v>0</v>
      </c>
      <c r="H4" s="18">
        <f>SUMIFS(使用量!$N$1:$N$361,使用量!$A$1:$A$361,"="&amp;$S4)*単価!$C$10</f>
        <v>0</v>
      </c>
      <c r="I4" s="18">
        <f>SUMIFS(使用量!$Q$1:$Q$361,使用量!$A$1:$A$361,"="&amp;$S4)*単価!$C$11</f>
        <v>0</v>
      </c>
      <c r="J4" s="18">
        <f>SUMIFS(使用量!$P$1:$P$361,使用量!$A$1:$A$361,"="&amp;$S4)*単価!$C$12</f>
        <v>0</v>
      </c>
      <c r="K4" s="18">
        <f>SUMIFS(使用量!$O$1:$O$361,使用量!$A$1:$A$361,"="&amp;$S4)*単価!$C$13</f>
        <v>0</v>
      </c>
      <c r="L4" s="18"/>
      <c r="M4" s="18">
        <f>SUMIFS(計算用_非定型文書強化バージョン!$G$1:$G$361,計算用_非定型文書強化バージョン!$A$1:$A$361,"="&amp;$S4)</f>
        <v>0</v>
      </c>
      <c r="N4" s="18">
        <f>単価!C16*SUMIFS(計算用_非定型文書強化バージョン!$F$1:$F$361,計算用_非定型文書強化バージョン!$A$1:$A$361,"="&amp;$S4)</f>
        <v>0</v>
      </c>
      <c r="O4" s="18">
        <f>単価!C17*SUMIFS(計算用_非定型文書強化バージョン!$E$1:$E$361,計算用_非定型文書強化バージョン!$A$1:$A$361,"="&amp;$S4)</f>
        <v>0</v>
      </c>
      <c r="P4" s="19">
        <f>SUM(B4:O4)</f>
        <v>0</v>
      </c>
      <c r="Q4" s="18">
        <f>Q3+P4</f>
        <v>0</v>
      </c>
      <c r="R4" s="25">
        <f t="shared" si="0"/>
        <v>0</v>
      </c>
      <c r="S4" s="27">
        <f>DATE(YEAR(S3),MONTH(S3)+1,1)</f>
        <v>45689</v>
      </c>
      <c r="T4" s="29">
        <f t="shared" si="1"/>
        <v>45716</v>
      </c>
    </row>
    <row r="5" spans="1:20">
      <c r="A5" s="28">
        <f t="shared" si="2"/>
        <v>45717</v>
      </c>
      <c r="B5" s="18">
        <f>(SUMIFS(使用量!$H$1:$H$361,使用量!$A$1:$A$361,"="&amp;$S5)*単価!C$4)</f>
        <v>0</v>
      </c>
      <c r="C5" s="18">
        <f>SUMIFS(使用量!$I$1:$I$361,使用量!$A$1:$A$361,"="&amp;$S5)*単価!C$5</f>
        <v>0</v>
      </c>
      <c r="D5" s="18">
        <f>SUMIFS(使用量!$J$1:$J$361,使用量!$A$1:$A$361,"="&amp;$S5)*単価!C$6</f>
        <v>0</v>
      </c>
      <c r="E5" s="18">
        <f>SUMIFS(使用量!$K$1:$K$361,使用量!$A$1:$A$361,"="&amp;$S5)*単価!C$7</f>
        <v>0</v>
      </c>
      <c r="F5" s="18">
        <f>SUMIFS(使用量!$E$1:$E$361,使用量!$A$1:$A$361,"="&amp;$S5)*単価!$C$8</f>
        <v>0</v>
      </c>
      <c r="G5" s="18">
        <f>SUMIFS(使用量!$M$1:$M$361,使用量!$A$1:$A$361,"="&amp;$S5)*単価!$C$9</f>
        <v>0</v>
      </c>
      <c r="H5" s="18">
        <f>SUMIFS(使用量!$N$1:$N$361,使用量!$A$1:$A$361,"="&amp;$S5)*単価!$C$10</f>
        <v>0</v>
      </c>
      <c r="I5" s="18">
        <f>SUMIFS(使用量!$Q$1:$Q$361,使用量!$A$1:$A$361,"="&amp;$S5)*単価!$C$11</f>
        <v>0</v>
      </c>
      <c r="J5" s="18">
        <f>SUMIFS(使用量!$P$1:$P$361,使用量!$A$1:$A$361,"="&amp;$S5)*単価!$C$12</f>
        <v>0</v>
      </c>
      <c r="K5" s="18">
        <f>SUMIFS(使用量!$O$1:$O$361,使用量!$A$1:$A$361,"="&amp;$S5)*単価!$C$13</f>
        <v>0</v>
      </c>
      <c r="L5" s="18"/>
      <c r="M5" s="18">
        <f>SUMIFS(計算用_非定型文書強化バージョン!$G$1:$G$361,計算用_非定型文書強化バージョン!$A$1:$A$361,"="&amp;$S5)</f>
        <v>0</v>
      </c>
      <c r="N5" s="18">
        <f>単価!C16*SUMIFS(計算用_非定型文書強化バージョン!$F$1:$F$361,計算用_非定型文書強化バージョン!$A$1:$A$361,"="&amp;$S5)</f>
        <v>0</v>
      </c>
      <c r="O5" s="18">
        <f>単価!C17*SUMIFS(計算用_非定型文書強化バージョン!$E$1:$E$361,計算用_非定型文書強化バージョン!$A$1:$A$361,"="&amp;$S5)</f>
        <v>0</v>
      </c>
      <c r="P5" s="19">
        <f t="shared" ref="P5:P14" si="3">SUM(B5:O5)</f>
        <v>0</v>
      </c>
      <c r="Q5" s="18">
        <f>Q4+P5</f>
        <v>0</v>
      </c>
      <c r="R5" s="25">
        <f t="shared" si="0"/>
        <v>0</v>
      </c>
      <c r="S5" s="27">
        <f t="shared" ref="S5:S15" si="4">DATE(YEAR(S4),MONTH(S4)+1,1)</f>
        <v>45717</v>
      </c>
      <c r="T5" s="29">
        <f t="shared" si="1"/>
        <v>45747</v>
      </c>
    </row>
    <row r="6" spans="1:20">
      <c r="A6" s="28">
        <f t="shared" si="2"/>
        <v>45748</v>
      </c>
      <c r="B6" s="18">
        <f>(SUMIFS(使用量!$H$1:$H$361,使用量!$A$1:$A$361,"="&amp;$S6)*単価!C$4)</f>
        <v>0</v>
      </c>
      <c r="C6" s="18">
        <f>SUMIFS(使用量!$I$1:$I$361,使用量!$A$1:$A$361,"="&amp;$S6)*単価!C$5</f>
        <v>0</v>
      </c>
      <c r="D6" s="18">
        <f>SUMIFS(使用量!$J$1:$J$361,使用量!$A$1:$A$361,"="&amp;$S6)*単価!C$6</f>
        <v>0</v>
      </c>
      <c r="E6" s="18">
        <f>SUMIFS(使用量!$K$1:$K$361,使用量!$A$1:$A$361,"="&amp;$S6)*単価!C$7</f>
        <v>0</v>
      </c>
      <c r="F6" s="18">
        <f>SUMIFS(使用量!$E$1:$E$361,使用量!$A$1:$A$361,"="&amp;$S6)*単価!$C$8</f>
        <v>0</v>
      </c>
      <c r="G6" s="18">
        <f>SUMIFS(使用量!$M$1:$M$361,使用量!$A$1:$A$361,"="&amp;$S6)*単価!$C$9</f>
        <v>0</v>
      </c>
      <c r="H6" s="18">
        <f>SUMIFS(使用量!$N$1:$N$361,使用量!$A$1:$A$361,"="&amp;$S6)*単価!$C$10</f>
        <v>0</v>
      </c>
      <c r="I6" s="18">
        <f>SUMIFS(使用量!$Q$1:$Q$361,使用量!$A$1:$A$361,"="&amp;$S6)*単価!$C$11</f>
        <v>0</v>
      </c>
      <c r="J6" s="18">
        <f>SUMIFS(使用量!$P$1:$P$361,使用量!$A$1:$A$361,"="&amp;$S6)*単価!$C$12</f>
        <v>0</v>
      </c>
      <c r="K6" s="18">
        <f>SUMIFS(使用量!$O$1:$O$361,使用量!$A$1:$A$361,"="&amp;$S6)*単価!$C$13</f>
        <v>0</v>
      </c>
      <c r="L6" s="18"/>
      <c r="M6" s="18">
        <f>SUMIFS(計算用_非定型文書強化バージョン!$G$1:$G$361,計算用_非定型文書強化バージョン!$A$1:$A$361,"="&amp;$S6)</f>
        <v>0</v>
      </c>
      <c r="N6" s="18">
        <f>単価!C16*SUMIFS(計算用_非定型文書強化バージョン!$F$1:$F$361,計算用_非定型文書強化バージョン!$A$1:$A$361,"="&amp;$S6)</f>
        <v>0</v>
      </c>
      <c r="O6" s="18">
        <f>単価!C17*SUMIFS(計算用_非定型文書強化バージョン!$E$1:$E$361,計算用_非定型文書強化バージョン!$A$1:$A$361,"="&amp;$S6)</f>
        <v>0</v>
      </c>
      <c r="P6" s="19">
        <f t="shared" si="3"/>
        <v>0</v>
      </c>
      <c r="Q6" s="18">
        <f t="shared" ref="Q6:Q14" si="5">Q5+P6</f>
        <v>0</v>
      </c>
      <c r="R6" s="25">
        <f t="shared" si="0"/>
        <v>0</v>
      </c>
      <c r="S6" s="27">
        <f t="shared" si="4"/>
        <v>45748</v>
      </c>
      <c r="T6" s="29">
        <f t="shared" si="1"/>
        <v>45777</v>
      </c>
    </row>
    <row r="7" spans="1:20">
      <c r="A7" s="28">
        <f t="shared" si="2"/>
        <v>45778</v>
      </c>
      <c r="B7" s="18">
        <f>(SUMIFS(使用量!$H$1:$H$361,使用量!$A$1:$A$361,"="&amp;$S7)*単価!C$4)</f>
        <v>0</v>
      </c>
      <c r="C7" s="18">
        <f>SUMIFS(使用量!$I$1:$I$361,使用量!$A$1:$A$361,"="&amp;$S7)*単価!C$5</f>
        <v>0</v>
      </c>
      <c r="D7" s="18">
        <f>SUMIFS(使用量!$J$1:$J$361,使用量!$A$1:$A$361,"="&amp;$S7)*単価!C$6</f>
        <v>0</v>
      </c>
      <c r="E7" s="18">
        <f>SUMIFS(使用量!$K$1:$K$361,使用量!$A$1:$A$361,"="&amp;$S7)*単価!C$7</f>
        <v>0</v>
      </c>
      <c r="F7" s="18">
        <f>SUMIFS(使用量!$E$1:$E$361,使用量!$A$1:$A$361,"="&amp;$S7)*単価!$C$8</f>
        <v>0</v>
      </c>
      <c r="G7" s="18">
        <f>SUMIFS(使用量!$M$1:$M$361,使用量!$A$1:$A$361,"="&amp;$S7)*単価!$C$9</f>
        <v>0</v>
      </c>
      <c r="H7" s="18">
        <f>SUMIFS(使用量!$N$1:$N$361,使用量!$A$1:$A$361,"="&amp;$S7)*単価!$C$10</f>
        <v>0</v>
      </c>
      <c r="I7" s="18">
        <f>SUMIFS(使用量!$Q$1:$Q$361,使用量!$A$1:$A$361,"="&amp;$S7)*単価!$C$11</f>
        <v>0</v>
      </c>
      <c r="J7" s="18">
        <f>SUMIFS(使用量!$P$1:$P$361,使用量!$A$1:$A$361,"="&amp;$S7)*単価!$C$12</f>
        <v>0</v>
      </c>
      <c r="K7" s="18">
        <f>SUMIFS(使用量!$O$1:$O$361,使用量!$A$1:$A$361,"="&amp;$S7)*単価!$C$13</f>
        <v>0</v>
      </c>
      <c r="L7" s="18"/>
      <c r="M7" s="18">
        <f>SUMIFS(計算用_非定型文書強化バージョン!$G$1:$G$361,計算用_非定型文書強化バージョン!$A$1:$A$361,"="&amp;$S7)</f>
        <v>0</v>
      </c>
      <c r="N7" s="18">
        <f>単価!C16*SUMIFS(計算用_非定型文書強化バージョン!$F$1:$F$361,計算用_非定型文書強化バージョン!$A$1:$A$361,"="&amp;$S7)</f>
        <v>0</v>
      </c>
      <c r="O7" s="18">
        <f>単価!C17*SUMIFS(計算用_非定型文書強化バージョン!$E$1:$E$361,計算用_非定型文書強化バージョン!$A$1:$A$361,"="&amp;$S7)</f>
        <v>0</v>
      </c>
      <c r="P7" s="19">
        <f t="shared" si="3"/>
        <v>0</v>
      </c>
      <c r="Q7" s="18">
        <f t="shared" si="5"/>
        <v>0</v>
      </c>
      <c r="R7" s="25">
        <f t="shared" si="0"/>
        <v>0</v>
      </c>
      <c r="S7" s="27">
        <f t="shared" si="4"/>
        <v>45778</v>
      </c>
      <c r="T7" s="29">
        <f t="shared" si="1"/>
        <v>45808</v>
      </c>
    </row>
    <row r="8" spans="1:20">
      <c r="A8" s="28">
        <f t="shared" si="2"/>
        <v>45809</v>
      </c>
      <c r="B8" s="18">
        <f>(SUMIFS(使用量!$H$1:$H$361,使用量!$A$1:$A$361,"="&amp;$S8)*単価!C$4)</f>
        <v>0</v>
      </c>
      <c r="C8" s="18">
        <f>SUMIFS(使用量!$I$1:$I$361,使用量!$A$1:$A$361,"="&amp;$S8)*単価!C$5</f>
        <v>0</v>
      </c>
      <c r="D8" s="18">
        <f>SUMIFS(使用量!$J$1:$J$361,使用量!$A$1:$A$361,"="&amp;$S8)*単価!C$6</f>
        <v>0</v>
      </c>
      <c r="E8" s="18">
        <f>SUMIFS(使用量!$K$1:$K$361,使用量!$A$1:$A$361,"="&amp;$S8)*単価!C$7</f>
        <v>0</v>
      </c>
      <c r="F8" s="18">
        <f>SUMIFS(使用量!$E$1:$E$361,使用量!$A$1:$A$361,"="&amp;$S8)*単価!$C$8</f>
        <v>0</v>
      </c>
      <c r="G8" s="18">
        <f>SUMIFS(使用量!$M$1:$M$361,使用量!$A$1:$A$361,"="&amp;$S8)*単価!$C$9</f>
        <v>0</v>
      </c>
      <c r="H8" s="18">
        <f>SUMIFS(使用量!$N$1:$N$361,使用量!$A$1:$A$361,"="&amp;$S8)*単価!$C$10</f>
        <v>0</v>
      </c>
      <c r="I8" s="18">
        <f>SUMIFS(使用量!$Q$1:$Q$361,使用量!$A$1:$A$361,"="&amp;$S8)*単価!$C$11</f>
        <v>0</v>
      </c>
      <c r="J8" s="18">
        <f>SUMIFS(使用量!$P$1:$P$361,使用量!$A$1:$A$361,"="&amp;$S8)*単価!$C$12</f>
        <v>0</v>
      </c>
      <c r="K8" s="18">
        <f>SUMIFS(使用量!$O$1:$O$361,使用量!$A$1:$A$361,"="&amp;$S8)*単価!$C$13</f>
        <v>0</v>
      </c>
      <c r="L8" s="18"/>
      <c r="M8" s="18">
        <f>SUMIFS(計算用_非定型文書強化バージョン!$G$1:$G$361,計算用_非定型文書強化バージョン!$A$1:$A$361,"="&amp;$S8)</f>
        <v>0</v>
      </c>
      <c r="N8" s="18">
        <f>単価!C16*SUMIFS(計算用_非定型文書強化バージョン!$F$1:$F$361,計算用_非定型文書強化バージョン!$A$1:$A$361,"="&amp;$S8)</f>
        <v>0</v>
      </c>
      <c r="O8" s="18">
        <f>単価!C17*SUMIFS(計算用_非定型文書強化バージョン!$E$1:$E$361,計算用_非定型文書強化バージョン!$A$1:$A$361,"="&amp;$S8)</f>
        <v>0</v>
      </c>
      <c r="P8" s="19">
        <f t="shared" si="3"/>
        <v>0</v>
      </c>
      <c r="Q8" s="18">
        <f t="shared" si="5"/>
        <v>0</v>
      </c>
      <c r="R8" s="25">
        <f t="shared" si="0"/>
        <v>0</v>
      </c>
      <c r="S8" s="27">
        <f t="shared" si="4"/>
        <v>45809</v>
      </c>
      <c r="T8" s="29">
        <f t="shared" si="1"/>
        <v>45838</v>
      </c>
    </row>
    <row r="9" spans="1:20">
      <c r="A9" s="28">
        <f t="shared" si="2"/>
        <v>45839</v>
      </c>
      <c r="B9" s="18">
        <f>(SUMIFS(使用量!$H$1:$H$361,使用量!$A$1:$A$361,"="&amp;$S9)*単価!C$4)</f>
        <v>0</v>
      </c>
      <c r="C9" s="18">
        <f>SUMIFS(使用量!$I$1:$I$361,使用量!$A$1:$A$361,"="&amp;$S9)*単価!C$5</f>
        <v>0</v>
      </c>
      <c r="D9" s="18">
        <f>SUMIFS(使用量!$J$1:$J$361,使用量!$A$1:$A$361,"="&amp;$S9)*単価!C$6</f>
        <v>0</v>
      </c>
      <c r="E9" s="18">
        <f>SUMIFS(使用量!$K$1:$K$361,使用量!$A$1:$A$361,"="&amp;$S9)*単価!C$7</f>
        <v>0</v>
      </c>
      <c r="F9" s="18">
        <f>SUMIFS(使用量!$E$1:$E$361,使用量!$A$1:$A$361,"="&amp;$S9)*単価!$C$8</f>
        <v>0</v>
      </c>
      <c r="G9" s="18">
        <f>SUMIFS(使用量!$M$1:$M$361,使用量!$A$1:$A$361,"="&amp;$S9)*単価!$C$9</f>
        <v>0</v>
      </c>
      <c r="H9" s="18">
        <f>SUMIFS(使用量!$N$1:$N$361,使用量!$A$1:$A$361,"="&amp;$S9)*単価!$C$10</f>
        <v>0</v>
      </c>
      <c r="I9" s="18">
        <f>SUMIFS(使用量!$Q$1:$Q$361,使用量!$A$1:$A$361,"="&amp;$S9)*単価!$C$11</f>
        <v>0</v>
      </c>
      <c r="J9" s="18">
        <f>SUMIFS(使用量!$P$1:$P$361,使用量!$A$1:$A$361,"="&amp;$S9)*単価!$C$12</f>
        <v>0</v>
      </c>
      <c r="K9" s="18">
        <f>SUMIFS(使用量!$O$1:$O$361,使用量!$A$1:$A$361,"="&amp;$S9)*単価!$C$13</f>
        <v>0</v>
      </c>
      <c r="L9" s="18"/>
      <c r="M9" s="18">
        <f>SUMIFS(計算用_非定型文書強化バージョン!$G$1:$G$361,計算用_非定型文書強化バージョン!$A$1:$A$361,"="&amp;$S9)</f>
        <v>0</v>
      </c>
      <c r="N9" s="18">
        <f>単価!C16*SUMIFS(計算用_非定型文書強化バージョン!$F$1:$F$361,計算用_非定型文書強化バージョン!$A$1:$A$361,"="&amp;$S9)</f>
        <v>0</v>
      </c>
      <c r="O9" s="18">
        <f>単価!C17*SUMIFS(計算用_非定型文書強化バージョン!$E$1:$E$361,計算用_非定型文書強化バージョン!$A$1:$A$361,"="&amp;$S9)</f>
        <v>0</v>
      </c>
      <c r="P9" s="19">
        <f t="shared" si="3"/>
        <v>0</v>
      </c>
      <c r="Q9" s="18">
        <f t="shared" si="5"/>
        <v>0</v>
      </c>
      <c r="R9" s="25">
        <f t="shared" si="0"/>
        <v>0</v>
      </c>
      <c r="S9" s="27">
        <f t="shared" si="4"/>
        <v>45839</v>
      </c>
      <c r="T9" s="29">
        <f t="shared" si="1"/>
        <v>45869</v>
      </c>
    </row>
    <row r="10" spans="1:20">
      <c r="A10" s="28">
        <f t="shared" si="2"/>
        <v>45870</v>
      </c>
      <c r="B10" s="18">
        <f>(SUMIFS(使用量!$H$1:$H$361,使用量!$A$1:$A$361,"="&amp;$S10)*単価!C$4)</f>
        <v>0</v>
      </c>
      <c r="C10" s="18">
        <f>SUMIFS(使用量!$I$1:$I$361,使用量!$A$1:$A$361,"="&amp;$S10)*単価!C$5</f>
        <v>0</v>
      </c>
      <c r="D10" s="18">
        <f>SUMIFS(使用量!$J$1:$J$361,使用量!$A$1:$A$361,"="&amp;$S10)*単価!C$6</f>
        <v>0</v>
      </c>
      <c r="E10" s="18">
        <f>SUMIFS(使用量!$K$1:$K$361,使用量!$A$1:$A$361,"="&amp;$S10)*単価!C$7</f>
        <v>0</v>
      </c>
      <c r="F10" s="18">
        <f>SUMIFS(使用量!$E$1:$E$361,使用量!$A$1:$A$361,"="&amp;$S10)*単価!$C$8</f>
        <v>0</v>
      </c>
      <c r="G10" s="18">
        <f>SUMIFS(使用量!$M$1:$M$361,使用量!$A$1:$A$361,"="&amp;$S10)*単価!$C$9</f>
        <v>0</v>
      </c>
      <c r="H10" s="18">
        <f>SUMIFS(使用量!$N$1:$N$361,使用量!$A$1:$A$361,"="&amp;$S10)*単価!$C$10</f>
        <v>0</v>
      </c>
      <c r="I10" s="18">
        <f>SUMIFS(使用量!$Q$1:$Q$361,使用量!$A$1:$A$361,"="&amp;$S10)*単価!$C$11</f>
        <v>0</v>
      </c>
      <c r="J10" s="18">
        <f>SUMIFS(使用量!$P$1:$P$361,使用量!$A$1:$A$361,"="&amp;$S10)*単価!$C$12</f>
        <v>0</v>
      </c>
      <c r="K10" s="18">
        <f>SUMIFS(使用量!$O$1:$O$361,使用量!$A$1:$A$361,"="&amp;$S10)*単価!$C$13</f>
        <v>0</v>
      </c>
      <c r="L10" s="18"/>
      <c r="M10" s="18">
        <f>SUMIFS(計算用_非定型文書強化バージョン!$G$1:$G$361,計算用_非定型文書強化バージョン!$A$1:$A$361,"="&amp;$S10)</f>
        <v>0</v>
      </c>
      <c r="N10" s="18">
        <f>単価!C16*SUMIFS(計算用_非定型文書強化バージョン!$F$1:$F$361,計算用_非定型文書強化バージョン!$A$1:$A$361,"="&amp;$S10)</f>
        <v>0</v>
      </c>
      <c r="O10" s="18">
        <f>単価!C17*SUMIFS(計算用_非定型文書強化バージョン!$E$1:$E$361,計算用_非定型文書強化バージョン!$A$1:$A$361,"="&amp;$S10)</f>
        <v>0</v>
      </c>
      <c r="P10" s="19">
        <f t="shared" si="3"/>
        <v>0</v>
      </c>
      <c r="Q10" s="18">
        <f t="shared" si="5"/>
        <v>0</v>
      </c>
      <c r="R10" s="25">
        <f t="shared" si="0"/>
        <v>0</v>
      </c>
      <c r="S10" s="27">
        <f t="shared" si="4"/>
        <v>45870</v>
      </c>
      <c r="T10" s="29">
        <f t="shared" si="1"/>
        <v>45900</v>
      </c>
    </row>
    <row r="11" spans="1:20">
      <c r="A11" s="28">
        <f t="shared" si="2"/>
        <v>45901</v>
      </c>
      <c r="B11" s="18">
        <f>(SUMIFS(使用量!$H$1:$H$361,使用量!$A$1:$A$361,"="&amp;$S11)*単価!C$4)</f>
        <v>0</v>
      </c>
      <c r="C11" s="18">
        <f>SUMIFS(使用量!$I$1:$I$361,使用量!$A$1:$A$361,"="&amp;$S11)*単価!C$5</f>
        <v>0</v>
      </c>
      <c r="D11" s="18">
        <f>SUMIFS(使用量!$J$1:$J$361,使用量!$A$1:$A$361,"="&amp;$S11)*単価!C$6</f>
        <v>0</v>
      </c>
      <c r="E11" s="18">
        <f>SUMIFS(使用量!$K$1:$K$361,使用量!$A$1:$A$361,"="&amp;$S11)*単価!C$7</f>
        <v>0</v>
      </c>
      <c r="F11" s="18">
        <f>SUMIFS(使用量!$E$1:$E$361,使用量!$A$1:$A$361,"="&amp;$S11)*単価!$C$8</f>
        <v>0</v>
      </c>
      <c r="G11" s="18">
        <f>SUMIFS(使用量!$M$1:$M$361,使用量!$A$1:$A$361,"="&amp;$S11)*単価!$C$9</f>
        <v>0</v>
      </c>
      <c r="H11" s="18">
        <f>SUMIFS(使用量!$N$1:$N$361,使用量!$A$1:$A$361,"="&amp;$S11)*単価!$C$10</f>
        <v>0</v>
      </c>
      <c r="I11" s="18">
        <f>SUMIFS(使用量!$Q$1:$Q$361,使用量!$A$1:$A$361,"="&amp;$S11)*単価!$C$11</f>
        <v>0</v>
      </c>
      <c r="J11" s="18">
        <f>SUMIFS(使用量!$P$1:$P$361,使用量!$A$1:$A$361,"="&amp;$S11)*単価!$C$12</f>
        <v>0</v>
      </c>
      <c r="K11" s="18">
        <f>SUMIFS(使用量!$O$1:$O$361,使用量!$A$1:$A$361,"="&amp;$S11)*単価!$C$13</f>
        <v>0</v>
      </c>
      <c r="L11" s="18"/>
      <c r="M11" s="18">
        <f>SUMIFS(計算用_非定型文書強化バージョン!$G$1:$G$361,計算用_非定型文書強化バージョン!$A$1:$A$361,"="&amp;$S11)</f>
        <v>0</v>
      </c>
      <c r="N11" s="18">
        <f>単価!C16*SUMIFS(計算用_非定型文書強化バージョン!$F$1:$F$361,計算用_非定型文書強化バージョン!$A$1:$A$361,"="&amp;$S11)</f>
        <v>0</v>
      </c>
      <c r="O11" s="18">
        <f>単価!C17*SUMIFS(計算用_非定型文書強化バージョン!$E$1:$E$361,計算用_非定型文書強化バージョン!$A$1:$A$361,"="&amp;$S11)</f>
        <v>0</v>
      </c>
      <c r="P11" s="19">
        <f t="shared" si="3"/>
        <v>0</v>
      </c>
      <c r="Q11" s="18">
        <f t="shared" si="5"/>
        <v>0</v>
      </c>
      <c r="R11" s="25">
        <f t="shared" si="0"/>
        <v>0</v>
      </c>
      <c r="S11" s="27">
        <f t="shared" si="4"/>
        <v>45901</v>
      </c>
      <c r="T11" s="29">
        <f t="shared" si="1"/>
        <v>45930</v>
      </c>
    </row>
    <row r="12" spans="1:20">
      <c r="A12" s="28">
        <f t="shared" si="2"/>
        <v>45931</v>
      </c>
      <c r="B12" s="18">
        <f>(SUMIFS(使用量!$H$1:$H$361,使用量!$A$1:$A$361,"="&amp;$S12)*単価!C$4)</f>
        <v>0</v>
      </c>
      <c r="C12" s="18">
        <f>SUMIFS(使用量!$I$1:$I$361,使用量!$A$1:$A$361,"="&amp;$S12)*単価!C$5</f>
        <v>0</v>
      </c>
      <c r="D12" s="18">
        <f>SUMIFS(使用量!$J$1:$J$361,使用量!$A$1:$A$361,"="&amp;$S12)*単価!C$6</f>
        <v>0</v>
      </c>
      <c r="E12" s="18">
        <f>SUMIFS(使用量!$K$1:$K$361,使用量!$A$1:$A$361,"="&amp;$S12)*単価!C$7</f>
        <v>0</v>
      </c>
      <c r="F12" s="18">
        <f>SUMIFS(使用量!$E$1:$E$361,使用量!$A$1:$A$361,"="&amp;$S12)*単価!$C$8</f>
        <v>0</v>
      </c>
      <c r="G12" s="18">
        <f>SUMIFS(使用量!$M$1:$M$361,使用量!$A$1:$A$361,"="&amp;$S12)*単価!$C$9</f>
        <v>0</v>
      </c>
      <c r="H12" s="18">
        <f>SUMIFS(使用量!$N$1:$N$361,使用量!$A$1:$A$361,"="&amp;$S12)*単価!$C$10</f>
        <v>0</v>
      </c>
      <c r="I12" s="18">
        <f>SUMIFS(使用量!$Q$1:$Q$361,使用量!$A$1:$A$361,"="&amp;$S12)*単価!$C$11</f>
        <v>0</v>
      </c>
      <c r="J12" s="18">
        <f>SUMIFS(使用量!$P$1:$P$361,使用量!$A$1:$A$361,"="&amp;$S12)*単価!$C$12</f>
        <v>0</v>
      </c>
      <c r="K12" s="18">
        <f>SUMIFS(使用量!$O$1:$O$361,使用量!$A$1:$A$361,"="&amp;$S12)*単価!$C$13</f>
        <v>0</v>
      </c>
      <c r="L12" s="18"/>
      <c r="M12" s="18">
        <f>SUMIFS(計算用_非定型文書強化バージョン!$G$1:$G$361,計算用_非定型文書強化バージョン!$A$1:$A$361,"="&amp;$S12)</f>
        <v>0</v>
      </c>
      <c r="N12" s="18">
        <f>単価!C16*SUMIFS(計算用_非定型文書強化バージョン!$F$1:$F$361,計算用_非定型文書強化バージョン!$A$1:$A$361,"="&amp;$S12)</f>
        <v>0</v>
      </c>
      <c r="O12" s="18">
        <f>単価!C17*SUMIFS(計算用_非定型文書強化バージョン!$E$1:$E$361,計算用_非定型文書強化バージョン!$A$1:$A$361,"="&amp;$S12)</f>
        <v>0</v>
      </c>
      <c r="P12" s="19">
        <f t="shared" si="3"/>
        <v>0</v>
      </c>
      <c r="Q12" s="18">
        <f t="shared" si="5"/>
        <v>0</v>
      </c>
      <c r="R12" s="25">
        <f t="shared" si="0"/>
        <v>0</v>
      </c>
      <c r="S12" s="27">
        <f t="shared" si="4"/>
        <v>45931</v>
      </c>
      <c r="T12" s="29">
        <f t="shared" si="1"/>
        <v>45961</v>
      </c>
    </row>
    <row r="13" spans="1:20">
      <c r="A13" s="28">
        <f t="shared" si="2"/>
        <v>45962</v>
      </c>
      <c r="B13" s="18">
        <f>(SUMIFS(使用量!$H$1:$H$361,使用量!$A$1:$A$361,"="&amp;$S13)*単価!C$4)</f>
        <v>0</v>
      </c>
      <c r="C13" s="18">
        <f>SUMIFS(使用量!$I$1:$I$361,使用量!$A$1:$A$361,"="&amp;$S13)*単価!C$5</f>
        <v>0</v>
      </c>
      <c r="D13" s="18">
        <f>SUMIFS(使用量!$J$1:$J$361,使用量!$A$1:$A$361,"="&amp;$S13)*単価!C$6</f>
        <v>0</v>
      </c>
      <c r="E13" s="18">
        <f>SUMIFS(使用量!$K$1:$K$361,使用量!$A$1:$A$361,"="&amp;$S13)*単価!C$7</f>
        <v>0</v>
      </c>
      <c r="F13" s="18">
        <f>SUMIFS(使用量!$E$1:$E$361,使用量!$A$1:$A$361,"="&amp;$S13)*単価!$C$8</f>
        <v>0</v>
      </c>
      <c r="G13" s="18">
        <f>SUMIFS(使用量!$M$1:$M$361,使用量!$A$1:$A$361,"="&amp;$S13)*単価!$C$9</f>
        <v>0</v>
      </c>
      <c r="H13" s="18">
        <f>SUMIFS(使用量!$N$1:$N$361,使用量!$A$1:$A$361,"="&amp;$S13)*単価!$C$10</f>
        <v>0</v>
      </c>
      <c r="I13" s="18">
        <f>SUMIFS(使用量!$Q$1:$Q$361,使用量!$A$1:$A$361,"="&amp;$S13)*単価!$C$11</f>
        <v>0</v>
      </c>
      <c r="J13" s="18">
        <f>SUMIFS(使用量!$P$1:$P$361,使用量!$A$1:$A$361,"="&amp;$S13)*単価!$C$12</f>
        <v>0</v>
      </c>
      <c r="K13" s="18">
        <f>SUMIFS(使用量!$O$1:$O$361,使用量!$A$1:$A$361,"="&amp;$S13)*単価!$C$13</f>
        <v>0</v>
      </c>
      <c r="L13" s="18"/>
      <c r="M13" s="18">
        <f>SUMIFS(計算用_非定型文書強化バージョン!$G$1:$G$361,計算用_非定型文書強化バージョン!$A$1:$A$361,"="&amp;$S13)</f>
        <v>0</v>
      </c>
      <c r="N13" s="18">
        <f>単価!C16*SUMIFS(計算用_非定型文書強化バージョン!$F$1:$F$361,計算用_非定型文書強化バージョン!$A$1:$A$361,"="&amp;$S13)</f>
        <v>0</v>
      </c>
      <c r="O13" s="18">
        <f>単価!C17*SUMIFS(計算用_非定型文書強化バージョン!$E$1:$E$361,計算用_非定型文書強化バージョン!$A$1:$A$361,"="&amp;$S13)</f>
        <v>0</v>
      </c>
      <c r="P13" s="19">
        <f t="shared" si="3"/>
        <v>0</v>
      </c>
      <c r="Q13" s="18">
        <f t="shared" si="5"/>
        <v>0</v>
      </c>
      <c r="R13" s="25">
        <f t="shared" si="0"/>
        <v>0</v>
      </c>
      <c r="S13" s="27">
        <f t="shared" si="4"/>
        <v>45962</v>
      </c>
      <c r="T13" s="29">
        <f t="shared" si="1"/>
        <v>45991</v>
      </c>
    </row>
    <row r="14" spans="1:20">
      <c r="A14" s="28">
        <f t="shared" si="2"/>
        <v>45992</v>
      </c>
      <c r="B14" s="18">
        <f>(SUMIFS(使用量!$H$1:$H$361,使用量!$A$1:$A$361,"="&amp;$S14)*単価!C$4)</f>
        <v>0</v>
      </c>
      <c r="C14" s="18">
        <f>SUMIFS(使用量!$I$1:$I$361,使用量!$A$1:$A$361,"="&amp;$S14)*単価!C$5</f>
        <v>0</v>
      </c>
      <c r="D14" s="18">
        <f>SUMIFS(使用量!$J$1:$J$361,使用量!$A$1:$A$361,"="&amp;$S14)*単価!C$6</f>
        <v>0</v>
      </c>
      <c r="E14" s="18">
        <f>SUMIFS(使用量!$K$1:$K$361,使用量!$A$1:$A$361,"="&amp;$S14)*単価!C$7</f>
        <v>0</v>
      </c>
      <c r="F14" s="18">
        <f>SUMIFS(使用量!$E$1:$E$361,使用量!$A$1:$A$361,"="&amp;$S14)*単価!$C$8</f>
        <v>0</v>
      </c>
      <c r="G14" s="18">
        <f>SUMIFS(使用量!$M$1:$M$361,使用量!$A$1:$A$361,"="&amp;$S14)*単価!$C$9</f>
        <v>0</v>
      </c>
      <c r="H14" s="18">
        <f>SUMIFS(使用量!$N$1:$N$361,使用量!$A$1:$A$361,"="&amp;$S14)*単価!$C$10</f>
        <v>0</v>
      </c>
      <c r="I14" s="18">
        <f>SUMIFS(使用量!$Q$1:$Q$361,使用量!$A$1:$A$361,"="&amp;$S14)*単価!$C$11</f>
        <v>0</v>
      </c>
      <c r="J14" s="18">
        <f>SUMIFS(使用量!$P$1:$P$361,使用量!$A$1:$A$361,"="&amp;$S14)*単価!$C$12</f>
        <v>0</v>
      </c>
      <c r="K14" s="18">
        <f>SUMIFS(使用量!$O$1:$O$361,使用量!$A$1:$A$361,"="&amp;$S14)*単価!$C$13</f>
        <v>0</v>
      </c>
      <c r="L14" s="18"/>
      <c r="M14" s="18">
        <f>SUMIFS(計算用_非定型文書強化バージョン!$G$1:$G$361,計算用_非定型文書強化バージョン!$A$1:$A$361,"="&amp;$S14)</f>
        <v>0</v>
      </c>
      <c r="N14" s="18">
        <f>単価!C16*SUMIFS(計算用_非定型文書強化バージョン!$F$1:$F$361,計算用_非定型文書強化バージョン!$A$1:$A$361,"="&amp;$S14)</f>
        <v>0</v>
      </c>
      <c r="O14" s="18">
        <f>単価!C17*SUMIFS(計算用_非定型文書強化バージョン!$E$1:$E$361,計算用_非定型文書強化バージョン!$A$1:$A$361,"="&amp;$S14)</f>
        <v>0</v>
      </c>
      <c r="P14" s="19">
        <f t="shared" si="3"/>
        <v>0</v>
      </c>
      <c r="Q14" s="18">
        <f t="shared" si="5"/>
        <v>0</v>
      </c>
      <c r="R14" s="25">
        <f t="shared" si="0"/>
        <v>0</v>
      </c>
      <c r="S14" s="27">
        <f t="shared" si="4"/>
        <v>45992</v>
      </c>
      <c r="T14" s="29">
        <f>S15-1</f>
        <v>46022</v>
      </c>
    </row>
    <row r="15" spans="1:20">
      <c r="A15" s="16" t="s">
        <v>6</v>
      </c>
      <c r="B15" s="19">
        <f>SUM(B3:B14)</f>
        <v>0</v>
      </c>
      <c r="C15" s="19">
        <f t="shared" ref="C15:H15" si="6">SUM(C3:C14)</f>
        <v>0</v>
      </c>
      <c r="D15" s="19">
        <f t="shared" si="6"/>
        <v>0</v>
      </c>
      <c r="E15" s="19">
        <f t="shared" si="6"/>
        <v>0</v>
      </c>
      <c r="F15" s="19">
        <f t="shared" si="6"/>
        <v>0</v>
      </c>
      <c r="G15" s="19">
        <f t="shared" si="6"/>
        <v>0</v>
      </c>
      <c r="H15" s="19">
        <f t="shared" si="6"/>
        <v>0</v>
      </c>
      <c r="I15" s="19">
        <f>SUM(I3:I14)</f>
        <v>0</v>
      </c>
      <c r="J15" s="19">
        <f t="shared" ref="J15:O15" si="7">SUM(J3:J14)</f>
        <v>0</v>
      </c>
      <c r="K15" s="19">
        <f>SUM(K3:K14)</f>
        <v>0</v>
      </c>
      <c r="L15" s="19">
        <f t="shared" si="7"/>
        <v>0</v>
      </c>
      <c r="M15" s="19">
        <f t="shared" si="7"/>
        <v>0</v>
      </c>
      <c r="N15" s="19">
        <f t="shared" si="7"/>
        <v>0</v>
      </c>
      <c r="O15" s="19">
        <f t="shared" si="7"/>
        <v>0</v>
      </c>
      <c r="P15" s="19">
        <f t="shared" ref="P15" si="8">SUM(P3:P14)</f>
        <v>0</v>
      </c>
      <c r="Q15" s="24"/>
      <c r="R15" s="24"/>
      <c r="S15" s="27">
        <f t="shared" si="4"/>
        <v>46023</v>
      </c>
      <c r="T15" s="29"/>
    </row>
    <row r="17" spans="12:16">
      <c r="L17" s="23">
        <f>契約金額!C4</f>
        <v>960000</v>
      </c>
      <c r="M17" s="23"/>
      <c r="N17" s="23"/>
      <c r="O17" s="23"/>
      <c r="P17" s="53">
        <f>P15/L17</f>
        <v>0</v>
      </c>
    </row>
  </sheetData>
  <mergeCells count="4">
    <mergeCell ref="G1:H1"/>
    <mergeCell ref="I1:J1"/>
    <mergeCell ref="B1:F1"/>
    <mergeCell ref="M1:O1"/>
  </mergeCells>
  <phoneticPr fontId="2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189739-4E56-8640-9417-BFC9EB52411E}">
  <sheetPr>
    <tabColor theme="9" tint="0.59999389629810485"/>
  </sheetPr>
  <dimension ref="A1"/>
  <sheetViews>
    <sheetView zoomScale="115" workbookViewId="0"/>
  </sheetViews>
  <sheetFormatPr defaultColWidth="10.83203125" defaultRowHeight="19.2"/>
  <sheetData/>
  <phoneticPr fontId="2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使用方法</vt:lpstr>
      <vt:lpstr>使用量</vt:lpstr>
      <vt:lpstr>使用量_非定型文書強化バージョン</vt:lpstr>
      <vt:lpstr>計算用_非定型文書強化バージョン</vt:lpstr>
      <vt:lpstr>単価</vt:lpstr>
      <vt:lpstr>契約金額</vt:lpstr>
      <vt:lpstr>使用料金</vt:lpstr>
      <vt:lpstr>月別使用料金</vt:lpstr>
      <vt:lpstr>月別使用量グラフ</vt:lpstr>
      <vt:lpstr>使用率グラフ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Kenta Ihara</cp:lastModifiedBy>
  <dcterms:created xsi:type="dcterms:W3CDTF">2020-08-20T06:40:30Z</dcterms:created>
  <dcterms:modified xsi:type="dcterms:W3CDTF">2025-09-08T06:35:13Z</dcterms:modified>
</cp:coreProperties>
</file>